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C:\Users\Emilie\Desktop\"/>
    </mc:Choice>
  </mc:AlternateContent>
  <xr:revisionPtr revIDLastSave="0" documentId="13_ncr:1_{F885CEFA-315B-4121-9E0E-37871F8EEA00}" xr6:coauthVersionLast="47" xr6:coauthVersionMax="47" xr10:uidLastSave="{00000000-0000-0000-0000-000000000000}"/>
  <bookViews>
    <workbookView xWindow="-108" yWindow="-108" windowWidth="23256" windowHeight="13896" activeTab="3" xr2:uid="{04DF11E6-0BF5-4B9A-96E3-65DFD6AAECA8}"/>
  </bookViews>
  <sheets>
    <sheet name="2023" sheetId="8" r:id="rId1"/>
    <sheet name="2024" sheetId="9" r:id="rId2"/>
    <sheet name="2025" sheetId="2" r:id="rId3"/>
    <sheet name="CP" sheetId="10" r:id="rId4"/>
    <sheet name="RESUM" sheetId="4" r:id="rId5"/>
    <sheet name="ULYS" sheetId="3" r:id="rId6"/>
    <sheet name="LISTE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0" l="1"/>
  <c r="AQ71" i="10"/>
  <c r="AM71" i="10"/>
  <c r="AI71" i="10"/>
  <c r="AE71" i="10"/>
  <c r="AA71" i="10"/>
  <c r="W71" i="10"/>
  <c r="S71" i="10"/>
  <c r="O71" i="10"/>
  <c r="K71" i="10"/>
  <c r="G71" i="10"/>
  <c r="C71" i="10"/>
  <c r="AF74" i="2"/>
  <c r="Z74" i="2"/>
  <c r="T74" i="2"/>
  <c r="N74" i="2"/>
  <c r="H74" i="2"/>
  <c r="B74" i="2"/>
  <c r="H37" i="2"/>
  <c r="N37" i="2"/>
  <c r="T37" i="2"/>
  <c r="AF37" i="2"/>
  <c r="Z37" i="2"/>
  <c r="AQ34" i="10"/>
  <c r="AM34" i="10"/>
  <c r="AI34" i="10"/>
  <c r="AE34" i="10"/>
  <c r="AA34" i="10"/>
  <c r="S34" i="10"/>
  <c r="O34" i="10"/>
  <c r="K34" i="10"/>
  <c r="G34" i="10"/>
  <c r="C34" i="10"/>
  <c r="AN11" i="2"/>
  <c r="AN8" i="2"/>
  <c r="F15" i="3"/>
  <c r="AM9" i="8"/>
  <c r="AM8" i="8"/>
  <c r="AI37" i="9"/>
  <c r="E74" i="9" s="1"/>
  <c r="K74" i="9" s="1"/>
  <c r="Q74" i="9" s="1"/>
  <c r="W74" i="9" s="1"/>
  <c r="AC74" i="9" s="1"/>
  <c r="AI74" i="9" s="1"/>
  <c r="E37" i="2" s="1"/>
  <c r="K37" i="2" s="1"/>
  <c r="E37" i="9"/>
  <c r="K37" i="9" s="1"/>
  <c r="Q37" i="9" s="1"/>
  <c r="W37" i="9" s="1"/>
  <c r="AC37" i="9" s="1"/>
  <c r="AI74" i="8"/>
  <c r="AC74" i="8"/>
  <c r="W74" i="8"/>
  <c r="B37" i="2"/>
  <c r="AF74" i="9"/>
  <c r="T74" i="9"/>
  <c r="N74" i="9"/>
  <c r="H74" i="9"/>
  <c r="B74" i="9"/>
  <c r="AF37" i="9"/>
  <c r="T37" i="9"/>
  <c r="N37" i="9"/>
  <c r="H37" i="9"/>
  <c r="B37" i="9"/>
  <c r="AF37" i="8"/>
  <c r="T37" i="8"/>
  <c r="N37" i="8"/>
  <c r="H37" i="8"/>
  <c r="B37" i="8"/>
  <c r="B74" i="8"/>
  <c r="H74" i="8"/>
  <c r="N74" i="8"/>
  <c r="T74" i="8"/>
  <c r="AF74" i="8"/>
  <c r="AH75" i="9"/>
  <c r="AG75" i="9"/>
  <c r="AF75" i="9"/>
  <c r="AB75" i="9"/>
  <c r="AA75" i="9"/>
  <c r="Z75" i="9"/>
  <c r="V75" i="9"/>
  <c r="U75" i="9"/>
  <c r="T75" i="9"/>
  <c r="P75" i="9"/>
  <c r="O75" i="9"/>
  <c r="N75" i="9"/>
  <c r="J75" i="9"/>
  <c r="I75" i="9"/>
  <c r="H75" i="9"/>
  <c r="D75" i="9"/>
  <c r="C75" i="9"/>
  <c r="B75" i="9"/>
  <c r="AH38" i="9"/>
  <c r="AG38" i="9"/>
  <c r="AF38" i="9"/>
  <c r="AB38" i="9"/>
  <c r="AA38" i="9"/>
  <c r="Z38" i="9"/>
  <c r="V38" i="9"/>
  <c r="U38" i="9"/>
  <c r="T38" i="9"/>
  <c r="Q38" i="9"/>
  <c r="P38" i="9"/>
  <c r="O38" i="9"/>
  <c r="N38" i="9"/>
  <c r="K38" i="9"/>
  <c r="J38" i="9"/>
  <c r="I38" i="9"/>
  <c r="H38" i="9"/>
  <c r="E38" i="9"/>
  <c r="D38" i="9"/>
  <c r="C38" i="9"/>
  <c r="B38" i="9"/>
  <c r="AI75" i="8"/>
  <c r="AH75" i="8"/>
  <c r="AG75" i="8"/>
  <c r="AF75" i="8"/>
  <c r="AC75" i="8"/>
  <c r="AB75" i="8"/>
  <c r="AA75" i="8"/>
  <c r="Z75" i="8"/>
  <c r="W75" i="8"/>
  <c r="V75" i="8"/>
  <c r="U75" i="8"/>
  <c r="T75" i="8"/>
  <c r="Q75" i="8"/>
  <c r="P75" i="8"/>
  <c r="O75" i="8"/>
  <c r="N75" i="8"/>
  <c r="K75" i="8"/>
  <c r="J75" i="8"/>
  <c r="I75" i="8"/>
  <c r="H75" i="8"/>
  <c r="E75" i="8"/>
  <c r="D75" i="8"/>
  <c r="C75" i="8"/>
  <c r="B75" i="8"/>
  <c r="AI38" i="8"/>
  <c r="AH38" i="8"/>
  <c r="AG38" i="8"/>
  <c r="AF38" i="8"/>
  <c r="AC38" i="8"/>
  <c r="AB38" i="8"/>
  <c r="AA38" i="8"/>
  <c r="Z38" i="8"/>
  <c r="W38" i="8"/>
  <c r="V38" i="8"/>
  <c r="U38" i="8"/>
  <c r="T38" i="8"/>
  <c r="Q38" i="8"/>
  <c r="P38" i="8"/>
  <c r="O38" i="8"/>
  <c r="N38" i="8"/>
  <c r="K38" i="8"/>
  <c r="J38" i="8"/>
  <c r="I38" i="8"/>
  <c r="H38" i="8"/>
  <c r="E38" i="8"/>
  <c r="D38" i="8"/>
  <c r="C38" i="8"/>
  <c r="B38" i="8"/>
  <c r="AI75" i="2"/>
  <c r="AH75" i="2"/>
  <c r="AG75" i="2"/>
  <c r="AF75" i="2"/>
  <c r="AC75" i="2"/>
  <c r="AB75" i="2"/>
  <c r="AA75" i="2"/>
  <c r="Z75" i="2"/>
  <c r="W75" i="2"/>
  <c r="V75" i="2"/>
  <c r="U75" i="2"/>
  <c r="T75" i="2"/>
  <c r="Q75" i="2"/>
  <c r="P75" i="2"/>
  <c r="O75" i="2"/>
  <c r="N75" i="2"/>
  <c r="K75" i="2"/>
  <c r="J75" i="2"/>
  <c r="I75" i="2"/>
  <c r="H75" i="2"/>
  <c r="E75" i="2"/>
  <c r="D75" i="2"/>
  <c r="C75" i="2"/>
  <c r="B75" i="2"/>
  <c r="AI38" i="2"/>
  <c r="AH38" i="2"/>
  <c r="AG38" i="2"/>
  <c r="AF38" i="2"/>
  <c r="AC38" i="2"/>
  <c r="AB38" i="2"/>
  <c r="AA38" i="2"/>
  <c r="Z38" i="2"/>
  <c r="W38" i="2"/>
  <c r="V38" i="2"/>
  <c r="U38" i="2"/>
  <c r="T38" i="2"/>
  <c r="Q38" i="2"/>
  <c r="P38" i="2"/>
  <c r="O38" i="2"/>
  <c r="N38" i="2"/>
  <c r="K38" i="2"/>
  <c r="J38" i="2"/>
  <c r="I38" i="2"/>
  <c r="H38" i="2"/>
  <c r="E38" i="2"/>
  <c r="D38" i="2"/>
  <c r="C38" i="2"/>
  <c r="B38" i="2"/>
  <c r="H14" i="4"/>
  <c r="G14" i="4"/>
  <c r="F14" i="4"/>
  <c r="F36" i="10" l="1"/>
  <c r="AN13" i="2"/>
  <c r="AM10" i="8"/>
  <c r="D10" i="4" l="1"/>
  <c r="D9" i="4"/>
  <c r="D8" i="4"/>
  <c r="D7" i="4"/>
  <c r="D6" i="4"/>
  <c r="D5" i="4"/>
  <c r="D4" i="4"/>
  <c r="C15" i="3"/>
  <c r="E30" i="4"/>
  <c r="E29" i="4"/>
  <c r="E28" i="4"/>
  <c r="E27" i="4"/>
  <c r="E26" i="4"/>
  <c r="E25" i="4"/>
  <c r="E24" i="4"/>
  <c r="E23" i="4"/>
  <c r="E22" i="4"/>
  <c r="E21" i="4"/>
  <c r="E20" i="4"/>
  <c r="E19" i="4"/>
  <c r="E9" i="4"/>
  <c r="E8" i="4"/>
  <c r="E7" i="4"/>
  <c r="E6" i="4"/>
  <c r="E5" i="4"/>
  <c r="E4" i="4"/>
  <c r="E2" i="4"/>
  <c r="D2" i="4"/>
  <c r="C2" i="4"/>
  <c r="E3" i="4"/>
  <c r="C9" i="4"/>
  <c r="B9" i="4"/>
  <c r="C8" i="4"/>
  <c r="B8" i="4"/>
  <c r="C7" i="4"/>
  <c r="B7" i="4"/>
  <c r="C6" i="4"/>
  <c r="B6" i="4"/>
  <c r="C5" i="4"/>
  <c r="B5" i="4"/>
  <c r="C4" i="4"/>
  <c r="B4" i="4"/>
  <c r="D3" i="4"/>
  <c r="C3" i="4"/>
  <c r="B3" i="4"/>
  <c r="B2" i="4"/>
  <c r="B30" i="4"/>
  <c r="B29" i="4"/>
  <c r="B28" i="4"/>
  <c r="B27" i="4"/>
  <c r="B26" i="4"/>
  <c r="B25" i="4"/>
  <c r="B24" i="4"/>
  <c r="B23" i="4"/>
  <c r="B22" i="4"/>
  <c r="B21" i="4"/>
  <c r="B20" i="4"/>
  <c r="B19" i="4"/>
  <c r="B13" i="4"/>
  <c r="B12" i="4"/>
  <c r="B11" i="4"/>
  <c r="B10" i="4"/>
  <c r="E13" i="4"/>
  <c r="E12" i="4"/>
  <c r="E11" i="4"/>
  <c r="E10" i="4"/>
  <c r="C30" i="4"/>
  <c r="C29" i="4"/>
  <c r="C28" i="4"/>
  <c r="C27" i="4"/>
  <c r="C26" i="4"/>
  <c r="C25" i="4"/>
  <c r="C24" i="4"/>
  <c r="C23" i="4"/>
  <c r="C22" i="4"/>
  <c r="C21" i="4"/>
  <c r="C20" i="4"/>
  <c r="C19" i="4"/>
  <c r="C13" i="4"/>
  <c r="C12" i="4"/>
  <c r="C11" i="4"/>
  <c r="C10" i="4"/>
  <c r="C31" i="4" l="1"/>
  <c r="C32" i="4" s="1"/>
  <c r="B14" i="4"/>
  <c r="D14" i="4"/>
  <c r="D15" i="4" s="1"/>
  <c r="E14" i="4"/>
  <c r="E15" i="4" s="1"/>
  <c r="D31" i="4"/>
  <c r="D32" i="4" s="1"/>
  <c r="C14" i="4"/>
  <c r="B31" i="4"/>
  <c r="E31" i="4"/>
  <c r="E32" i="4" s="1"/>
  <c r="C16" i="4" l="1"/>
  <c r="C15" i="4"/>
  <c r="E33" i="4"/>
  <c r="E16" i="4"/>
  <c r="D16" i="4"/>
  <c r="M1" i="4" s="1"/>
  <c r="D33" i="4"/>
  <c r="C33" i="4"/>
</calcChain>
</file>

<file path=xl/sharedStrings.xml><?xml version="1.0" encoding="utf-8"?>
<sst xmlns="http://schemas.openxmlformats.org/spreadsheetml/2006/main" count="554" uniqueCount="57">
  <si>
    <t>Jours Ouvrés</t>
  </si>
  <si>
    <t>Congé</t>
  </si>
  <si>
    <t>km</t>
  </si>
  <si>
    <t>AR Baillargues &lt;&gt; Nimes</t>
  </si>
  <si>
    <t>90 km</t>
  </si>
  <si>
    <t>Sans Plomb 95</t>
  </si>
  <si>
    <t>Plein Corsa</t>
  </si>
  <si>
    <t>45 l</t>
  </si>
  <si>
    <t>1,897 €/l </t>
  </si>
  <si>
    <t>Férié</t>
  </si>
  <si>
    <t>TOTAL</t>
  </si>
  <si>
    <t>ess</t>
  </si>
  <si>
    <t>j</t>
  </si>
  <si>
    <t>jour</t>
  </si>
  <si>
    <t>Autoroute</t>
  </si>
  <si>
    <t>4,90€/j</t>
  </si>
  <si>
    <t>ulys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</si>
  <si>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</si>
  <si>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</si>
  <si>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</si>
  <si>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</si>
  <si>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</si>
  <si>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</si>
  <si>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</si>
  <si>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</si>
  <si>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</si>
  <si>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</si>
  <si>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</si>
  <si>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</si>
  <si>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nb j</t>
  </si>
  <si>
    <t>FACTURE ULYS</t>
  </si>
  <si>
    <t>Moy</t>
  </si>
  <si>
    <t xml:space="preserve">Moyenne de </t>
  </si>
  <si>
    <t>par jour</t>
  </si>
  <si>
    <t>brut</t>
  </si>
  <si>
    <t>heures</t>
  </si>
  <si>
    <t>net</t>
  </si>
  <si>
    <t>cp n</t>
  </si>
  <si>
    <t>SALAIRE NET</t>
  </si>
  <si>
    <t>CP</t>
  </si>
  <si>
    <t>1 917,29</t>
  </si>
  <si>
    <t>11 mois</t>
  </si>
  <si>
    <t>12 mois</t>
  </si>
  <si>
    <t>CPN</t>
  </si>
  <si>
    <t>Pris</t>
  </si>
  <si>
    <t>Reste</t>
  </si>
  <si>
    <t>Solde</t>
  </si>
  <si>
    <t>Acquis</t>
  </si>
  <si>
    <t>CPN-1</t>
  </si>
  <si>
    <t>du 1er juin 2023 au 31 mai 2024</t>
  </si>
  <si>
    <t>du 1er juin 2024 au 31 mai 2025</t>
  </si>
  <si>
    <t>du 1er juin 2022 au 31 mai 2023</t>
  </si>
  <si>
    <t>du 1er juin 2025 au 31 mai 2026</t>
  </si>
  <si>
    <t>reste</t>
  </si>
  <si>
    <t>Guillaume Atoo</t>
  </si>
  <si>
    <t>Congés Cédric</t>
  </si>
  <si>
    <t>TOTAL CP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</si>
</sst>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d"/>
    <numFmt numFmtId="165" formatCode="dd"/>
    <numFmt numFmtId="166" formatCode="#,##0.00_ ;[Red]\-#,##0.00\ "/>
    <numFmt numFmtId="167" formatCode="mmmm\ yy"/>
    <numFmt numFmtId="168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Roboto"/>
    </font>
    <font>
      <b/>
      <sz val="9"/>
      <color rgb="FF363636"/>
      <name val="Roboto"/>
    </font>
    <font>
      <b/>
      <sz val="9"/>
      <color rgb="FFFFFFFF"/>
      <name val="Roboto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Fill="0" applyProtection="0"/>
    <xf numFmtId="0" fontId="11" fillId="0" borderId="0"/>
  </cellStyleXfs>
  <cellXfs count="17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2" fontId="0" fillId="0" borderId="0" xfId="0" applyNumberFormat="1"/>
    <xf numFmtId="16" fontId="0" fillId="0" borderId="0" xfId="0" applyNumberFormat="1"/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4" fontId="3" fillId="6" borderId="4" xfId="0" applyNumberFormat="1" applyFont="1" applyFill="1" applyBorder="1" applyAlignment="1">
      <alignment horizontal="left"/>
    </xf>
    <xf numFmtId="165" fontId="0" fillId="6" borderId="0" xfId="0" applyNumberFormat="1" applyFill="1" applyAlignment="1">
      <alignment horizontal="left"/>
    </xf>
    <xf numFmtId="0" fontId="0" fillId="6" borderId="0" xfId="0" applyFill="1"/>
    <xf numFmtId="0" fontId="0" fillId="6" borderId="5" xfId="0" applyFill="1" applyBorder="1"/>
    <xf numFmtId="164" fontId="3" fillId="5" borderId="4" xfId="0" applyNumberFormat="1" applyFont="1" applyFill="1" applyBorder="1" applyAlignment="1">
      <alignment horizontal="left"/>
    </xf>
    <xf numFmtId="165" fontId="0" fillId="5" borderId="0" xfId="0" applyNumberFormat="1" applyFill="1" applyAlignment="1">
      <alignment horizontal="left"/>
    </xf>
    <xf numFmtId="0" fontId="0" fillId="5" borderId="0" xfId="0" applyFill="1"/>
    <xf numFmtId="0" fontId="0" fillId="5" borderId="5" xfId="0" applyFill="1" applyBorder="1"/>
    <xf numFmtId="164" fontId="3" fillId="0" borderId="4" xfId="0" applyNumberFormat="1" applyFont="1" applyBorder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5" xfId="0" applyBorder="1"/>
    <xf numFmtId="2" fontId="0" fillId="0" borderId="5" xfId="0" applyNumberFormat="1" applyBorder="1"/>
    <xf numFmtId="0" fontId="3" fillId="0" borderId="4" xfId="0" applyFont="1" applyBorder="1"/>
    <xf numFmtId="166" fontId="0" fillId="0" borderId="5" xfId="0" applyNumberFormat="1" applyBorder="1"/>
    <xf numFmtId="164" fontId="3" fillId="4" borderId="4" xfId="0" applyNumberFormat="1" applyFont="1" applyFill="1" applyBorder="1" applyAlignment="1">
      <alignment horizontal="left"/>
    </xf>
    <xf numFmtId="165" fontId="0" fillId="4" borderId="0" xfId="0" applyNumberFormat="1" applyFill="1" applyAlignment="1">
      <alignment horizontal="left"/>
    </xf>
    <xf numFmtId="0" fontId="0" fillId="4" borderId="5" xfId="0" applyFill="1" applyBorder="1"/>
    <xf numFmtId="0" fontId="0" fillId="0" borderId="0" xfId="0" applyAlignment="1">
      <alignment horizontal="left"/>
    </xf>
    <xf numFmtId="168" fontId="0" fillId="0" borderId="0" xfId="0" applyNumberFormat="1"/>
    <xf numFmtId="0" fontId="0" fillId="0" borderId="0" xfId="0" applyAlignment="1">
      <alignment horizontal="right"/>
    </xf>
    <xf numFmtId="2" fontId="0" fillId="8" borderId="5" xfId="0" applyNumberFormat="1" applyFill="1" applyBorder="1"/>
    <xf numFmtId="0" fontId="8" fillId="0" borderId="0" xfId="0" applyFont="1"/>
    <xf numFmtId="168" fontId="0" fillId="0" borderId="0" xfId="0" applyNumberFormat="1" applyAlignment="1">
      <alignment horizontal="right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center"/>
    </xf>
    <xf numFmtId="168" fontId="0" fillId="5" borderId="0" xfId="0" applyNumberFormat="1" applyFill="1" applyAlignment="1">
      <alignment horizontal="center"/>
    </xf>
    <xf numFmtId="168" fontId="0" fillId="9" borderId="0" xfId="0" applyNumberFormat="1" applyFill="1"/>
    <xf numFmtId="168" fontId="0" fillId="9" borderId="0" xfId="0" applyNumberFormat="1" applyFill="1" applyAlignment="1">
      <alignment horizontal="right"/>
    </xf>
    <xf numFmtId="0" fontId="1" fillId="10" borderId="6" xfId="0" applyFont="1" applyFill="1" applyBorder="1"/>
    <xf numFmtId="0" fontId="0" fillId="10" borderId="7" xfId="0" applyFill="1" applyBorder="1"/>
    <xf numFmtId="0" fontId="1" fillId="10" borderId="7" xfId="0" applyFont="1" applyFill="1" applyBorder="1"/>
    <xf numFmtId="0" fontId="0" fillId="10" borderId="8" xfId="0" applyFill="1" applyBorder="1"/>
    <xf numFmtId="0" fontId="1" fillId="10" borderId="0" xfId="0" applyFont="1" applyFill="1" applyAlignment="1">
      <alignment horizontal="right"/>
    </xf>
    <xf numFmtId="168" fontId="1" fillId="10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2" fontId="8" fillId="2" borderId="5" xfId="0" applyNumberFormat="1" applyFont="1" applyFill="1" applyBorder="1"/>
    <xf numFmtId="0" fontId="8" fillId="2" borderId="0" xfId="0" applyFont="1" applyFill="1"/>
    <xf numFmtId="0" fontId="8" fillId="2" borderId="5" xfId="0" applyFont="1" applyFill="1" applyBorder="1"/>
    <xf numFmtId="168" fontId="0" fillId="0" borderId="0" xfId="0" applyNumberFormat="1" applyAlignment="1">
      <alignment horizontal="center"/>
    </xf>
    <xf numFmtId="14" fontId="0" fillId="0" borderId="0" xfId="0" applyNumberFormat="1"/>
    <xf numFmtId="0" fontId="9" fillId="2" borderId="4" xfId="0" applyFont="1" applyFill="1" applyBorder="1"/>
    <xf numFmtId="0" fontId="9" fillId="2" borderId="0" xfId="0" applyFont="1" applyFill="1"/>
    <xf numFmtId="2" fontId="0" fillId="5" borderId="0" xfId="0" applyNumberFormat="1" applyFill="1" applyAlignment="1">
      <alignment horizontal="center"/>
    </xf>
    <xf numFmtId="0" fontId="0" fillId="3" borderId="0" xfId="0" applyFill="1" applyAlignment="1">
      <alignment horizontal="right"/>
    </xf>
    <xf numFmtId="168" fontId="0" fillId="3" borderId="0" xfId="0" applyNumberFormat="1" applyFill="1" applyAlignment="1">
      <alignment horizontal="right"/>
    </xf>
    <xf numFmtId="2" fontId="0" fillId="3" borderId="0" xfId="0" applyNumberFormat="1" applyFill="1"/>
    <xf numFmtId="2" fontId="0" fillId="10" borderId="0" xfId="0" applyNumberFormat="1" applyFill="1"/>
    <xf numFmtId="0" fontId="8" fillId="2" borderId="5" xfId="0" applyFont="1" applyFill="1" applyBorder="1" applyAlignment="1">
      <alignment horizontal="right"/>
    </xf>
    <xf numFmtId="0" fontId="1" fillId="12" borderId="0" xfId="0" applyFont="1" applyFill="1" applyAlignment="1">
      <alignment horizontal="right"/>
    </xf>
    <xf numFmtId="168" fontId="1" fillId="12" borderId="0" xfId="0" applyNumberFormat="1" applyFont="1" applyFill="1" applyAlignment="1">
      <alignment horizontal="right"/>
    </xf>
    <xf numFmtId="2" fontId="0" fillId="12" borderId="0" xfId="0" applyNumberFormat="1" applyFill="1"/>
    <xf numFmtId="164" fontId="3" fillId="11" borderId="4" xfId="0" applyNumberFormat="1" applyFont="1" applyFill="1" applyBorder="1" applyAlignment="1">
      <alignment horizontal="left"/>
    </xf>
    <xf numFmtId="165" fontId="0" fillId="11" borderId="0" xfId="0" applyNumberFormat="1" applyFill="1" applyAlignment="1">
      <alignment horizontal="left"/>
    </xf>
    <xf numFmtId="0" fontId="0" fillId="11" borderId="0" xfId="0" applyFill="1"/>
    <xf numFmtId="164" fontId="3" fillId="13" borderId="4" xfId="0" applyNumberFormat="1" applyFont="1" applyFill="1" applyBorder="1" applyAlignment="1">
      <alignment horizontal="left"/>
    </xf>
    <xf numFmtId="165" fontId="0" fillId="13" borderId="0" xfId="0" applyNumberFormat="1" applyFill="1" applyAlignment="1">
      <alignment horizontal="left"/>
    </xf>
    <xf numFmtId="0" fontId="0" fillId="13" borderId="0" xfId="0" applyFill="1"/>
    <xf numFmtId="0" fontId="0" fillId="13" borderId="5" xfId="0" applyFill="1" applyBorder="1"/>
    <xf numFmtId="164" fontId="3" fillId="14" borderId="4" xfId="0" applyNumberFormat="1" applyFont="1" applyFill="1" applyBorder="1" applyAlignment="1">
      <alignment horizontal="left"/>
    </xf>
    <xf numFmtId="165" fontId="0" fillId="14" borderId="0" xfId="0" applyNumberFormat="1" applyFill="1" applyAlignment="1">
      <alignment horizontal="left"/>
    </xf>
    <xf numFmtId="0" fontId="0" fillId="14" borderId="0" xfId="0" applyFill="1"/>
    <xf numFmtId="0" fontId="0" fillId="14" borderId="5" xfId="0" applyFill="1" applyBorder="1"/>
    <xf numFmtId="2" fontId="0" fillId="14" borderId="5" xfId="0" applyNumberFormat="1" applyFill="1" applyBorder="1"/>
    <xf numFmtId="164" fontId="3" fillId="10" borderId="4" xfId="0" applyNumberFormat="1" applyFont="1" applyFill="1" applyBorder="1" applyAlignment="1">
      <alignment horizontal="left"/>
    </xf>
    <xf numFmtId="165" fontId="0" fillId="10" borderId="0" xfId="0" applyNumberFormat="1" applyFill="1" applyAlignment="1">
      <alignment horizontal="left"/>
    </xf>
    <xf numFmtId="0" fontId="0" fillId="10" borderId="0" xfId="0" applyFill="1"/>
    <xf numFmtId="0" fontId="0" fillId="11" borderId="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1" fillId="0" borderId="0" xfId="0" applyFont="1"/>
    <xf numFmtId="0" fontId="9" fillId="15" borderId="4" xfId="0" applyFont="1" applyFill="1" applyBorder="1"/>
    <xf numFmtId="0" fontId="8" fillId="15" borderId="0" xfId="0" applyFont="1" applyFill="1"/>
    <xf numFmtId="0" fontId="8" fillId="15" borderId="5" xfId="0" applyFont="1" applyFill="1" applyBorder="1"/>
    <xf numFmtId="2" fontId="8" fillId="15" borderId="5" xfId="0" applyNumberFormat="1" applyFont="1" applyFill="1" applyBorder="1"/>
    <xf numFmtId="0" fontId="0" fillId="15" borderId="0" xfId="0" applyFill="1"/>
    <xf numFmtId="0" fontId="1" fillId="15" borderId="0" xfId="0" applyFont="1" applyFill="1"/>
    <xf numFmtId="0" fontId="0" fillId="16" borderId="0" xfId="0" applyFill="1"/>
    <xf numFmtId="0" fontId="9" fillId="16" borderId="4" xfId="0" applyFont="1" applyFill="1" applyBorder="1"/>
    <xf numFmtId="0" fontId="8" fillId="16" borderId="0" xfId="0" applyFont="1" applyFill="1"/>
    <xf numFmtId="0" fontId="13" fillId="15" borderId="0" xfId="0" applyFont="1" applyFill="1"/>
    <xf numFmtId="0" fontId="13" fillId="16" borderId="0" xfId="0" applyFont="1" applyFill="1"/>
    <xf numFmtId="2" fontId="14" fillId="15" borderId="5" xfId="0" applyNumberFormat="1" applyFont="1" applyFill="1" applyBorder="1"/>
    <xf numFmtId="2" fontId="14" fillId="16" borderId="5" xfId="0" applyNumberFormat="1" applyFont="1" applyFill="1" applyBorder="1"/>
    <xf numFmtId="0" fontId="0" fillId="15" borderId="0" xfId="0" applyFill="1" applyAlignment="1">
      <alignment horizontal="right"/>
    </xf>
    <xf numFmtId="0" fontId="0" fillId="8" borderId="0" xfId="0" applyFill="1"/>
    <xf numFmtId="0" fontId="9" fillId="8" borderId="4" xfId="0" applyFont="1" applyFill="1" applyBorder="1"/>
    <xf numFmtId="0" fontId="8" fillId="8" borderId="0" xfId="0" applyFont="1" applyFill="1"/>
    <xf numFmtId="0" fontId="8" fillId="8" borderId="5" xfId="0" applyFont="1" applyFill="1" applyBorder="1"/>
    <xf numFmtId="2" fontId="8" fillId="8" borderId="5" xfId="0" applyNumberFormat="1" applyFont="1" applyFill="1" applyBorder="1"/>
    <xf numFmtId="0" fontId="1" fillId="16" borderId="0" xfId="0" applyFont="1" applyFill="1"/>
    <xf numFmtId="0" fontId="1" fillId="8" borderId="0" xfId="0" applyFont="1" applyFill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right"/>
    </xf>
    <xf numFmtId="168" fontId="1" fillId="2" borderId="0" xfId="0" applyNumberFormat="1" applyFont="1" applyFill="1"/>
    <xf numFmtId="0" fontId="12" fillId="2" borderId="0" xfId="0" applyFont="1" applyFill="1" applyAlignment="1">
      <alignment horizontal="center"/>
    </xf>
    <xf numFmtId="167" fontId="7" fillId="7" borderId="1" xfId="0" applyNumberFormat="1" applyFont="1" applyFill="1" applyBorder="1" applyAlignment="1">
      <alignment horizontal="center"/>
    </xf>
    <xf numFmtId="167" fontId="7" fillId="7" borderId="2" xfId="0" applyNumberFormat="1" applyFont="1" applyFill="1" applyBorder="1" applyAlignment="1">
      <alignment horizontal="center"/>
    </xf>
    <xf numFmtId="167" fontId="7" fillId="7" borderId="3" xfId="0" applyNumberFormat="1" applyFont="1" applyFill="1" applyBorder="1" applyAlignment="1">
      <alignment horizontal="center"/>
    </xf>
    <xf numFmtId="0" fontId="1" fillId="8" borderId="0" xfId="0" applyFont="1" applyFill="1" applyAlignment="1">
      <alignment horizontal="left"/>
    </xf>
    <xf numFmtId="0" fontId="1" fillId="15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textRotation="90"/>
    </xf>
    <xf numFmtId="2" fontId="1" fillId="0" borderId="0" xfId="0" applyNumberFormat="1" applyFont="1"/>
    <xf numFmtId="2" fontId="1" fillId="16" borderId="0" xfId="0" applyNumberFormat="1" applyFont="1" applyFill="1"/>
    <xf numFmtId="0" fontId="0" fillId="10" borderId="0" xfId="0" applyFill="1" applyAlignment="1">
      <alignment horizontal="center"/>
    </xf>
    <xf numFmtId="164" fontId="3" fillId="17" borderId="4" xfId="0" applyNumberFormat="1" applyFont="1" applyFill="1" applyBorder="1" applyAlignment="1">
      <alignment horizontal="left"/>
    </xf>
    <xf numFmtId="165" fontId="0" fillId="17" borderId="0" xfId="0" applyNumberFormat="1" applyFill="1" applyAlignment="1">
      <alignment horizontal="left"/>
    </xf>
    <xf numFmtId="0" fontId="0" fillId="17" borderId="0" xfId="0" applyFill="1"/>
    <xf numFmtId="0" fontId="0" fillId="17" borderId="5" xfId="0" applyFill="1" applyBorder="1" applyAlignment="1">
      <alignment horizontal="center"/>
    </xf>
    <xf numFmtId="0" fontId="0" fillId="0" borderId="0" xfId="0" applyAlignment="1">
      <alignment wrapText="1"/>
    </xf>
    <xf numFmtId="0" fontId="0" fillId="18" borderId="0" xfId="0" applyFill="1" applyAlignment="1">
      <alignment horizontal="center" wrapText="1"/>
    </xf>
    <xf numFmtId="165" fontId="0" fillId="18" borderId="0" xfId="0" applyNumberFormat="1" applyFill="1" applyAlignment="1">
      <alignment horizontal="left"/>
    </xf>
    <xf numFmtId="0" fontId="0" fillId="18" borderId="0" xfId="0" applyFill="1"/>
    <xf numFmtId="0" fontId="0" fillId="18" borderId="5" xfId="0" applyFill="1" applyBorder="1"/>
    <xf numFmtId="0" fontId="15" fillId="6" borderId="0" xfId="0" applyFont="1" applyFill="1"/>
    <xf numFmtId="0" fontId="17" fillId="6" borderId="0" xfId="0" applyFont="1" applyFill="1" applyBorder="1"/>
    <xf numFmtId="0" fontId="15" fillId="6" borderId="0" xfId="0" applyFont="1" applyFill="1" applyBorder="1"/>
    <xf numFmtId="2" fontId="17" fillId="6" borderId="0" xfId="0" applyNumberFormat="1" applyFont="1" applyFill="1" applyBorder="1"/>
    <xf numFmtId="0" fontId="0" fillId="0" borderId="0" xfId="0" applyFill="1"/>
    <xf numFmtId="0" fontId="15" fillId="0" borderId="0" xfId="0" applyFont="1" applyFill="1"/>
    <xf numFmtId="0" fontId="0" fillId="6" borderId="0" xfId="0" applyFill="1" applyBorder="1"/>
    <xf numFmtId="0" fontId="16" fillId="6" borderId="0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164" fontId="3" fillId="5" borderId="0" xfId="0" applyNumberFormat="1" applyFont="1" applyFill="1" applyBorder="1" applyAlignment="1">
      <alignment horizontal="left"/>
    </xf>
    <xf numFmtId="165" fontId="0" fillId="5" borderId="0" xfId="0" applyNumberFormat="1" applyFill="1" applyBorder="1" applyAlignment="1">
      <alignment horizontal="left"/>
    </xf>
    <xf numFmtId="0" fontId="0" fillId="5" borderId="0" xfId="0" applyFill="1" applyBorder="1"/>
    <xf numFmtId="164" fontId="3" fillId="0" borderId="0" xfId="0" applyNumberFormat="1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0" fillId="0" borderId="0" xfId="0" applyBorder="1"/>
    <xf numFmtId="164" fontId="3" fillId="4" borderId="0" xfId="0" applyNumberFormat="1" applyFont="1" applyFill="1" applyBorder="1" applyAlignment="1">
      <alignment horizontal="left"/>
    </xf>
    <xf numFmtId="165" fontId="0" fillId="4" borderId="0" xfId="0" applyNumberFormat="1" applyFill="1" applyBorder="1" applyAlignment="1">
      <alignment horizontal="left"/>
    </xf>
    <xf numFmtId="0" fontId="0" fillId="4" borderId="0" xfId="0" applyFill="1" applyBorder="1"/>
    <xf numFmtId="164" fontId="3" fillId="13" borderId="0" xfId="0" applyNumberFormat="1" applyFont="1" applyFill="1" applyBorder="1" applyAlignment="1">
      <alignment horizontal="left"/>
    </xf>
    <xf numFmtId="165" fontId="0" fillId="13" borderId="0" xfId="0" applyNumberFormat="1" applyFill="1" applyBorder="1" applyAlignment="1">
      <alignment horizontal="left"/>
    </xf>
    <xf numFmtId="0" fontId="0" fillId="13" borderId="0" xfId="0" applyFill="1" applyBorder="1"/>
    <xf numFmtId="164" fontId="3" fillId="17" borderId="0" xfId="0" applyNumberFormat="1" applyFont="1" applyFill="1" applyBorder="1" applyAlignment="1">
      <alignment horizontal="left"/>
    </xf>
    <xf numFmtId="165" fontId="0" fillId="17" borderId="0" xfId="0" applyNumberFormat="1" applyFill="1" applyBorder="1" applyAlignment="1">
      <alignment horizontal="left"/>
    </xf>
    <xf numFmtId="0" fontId="0" fillId="17" borderId="0" xfId="0" applyFill="1" applyBorder="1" applyAlignment="1">
      <alignment horizontal="center"/>
    </xf>
    <xf numFmtId="164" fontId="3" fillId="10" borderId="0" xfId="0" applyNumberFormat="1" applyFont="1" applyFill="1" applyBorder="1" applyAlignment="1">
      <alignment horizontal="left"/>
    </xf>
    <xf numFmtId="165" fontId="0" fillId="18" borderId="0" xfId="0" applyNumberFormat="1" applyFill="1" applyBorder="1" applyAlignment="1">
      <alignment horizontal="left"/>
    </xf>
    <xf numFmtId="0" fontId="0" fillId="18" borderId="0" xfId="0" applyFill="1" applyBorder="1"/>
    <xf numFmtId="165" fontId="0" fillId="10" borderId="0" xfId="0" applyNumberFormat="1" applyFill="1" applyBorder="1" applyAlignment="1">
      <alignment horizontal="left"/>
    </xf>
    <xf numFmtId="0" fontId="0" fillId="10" borderId="0" xfId="0" applyFill="1" applyBorder="1" applyAlignment="1">
      <alignment horizontal="center"/>
    </xf>
    <xf numFmtId="0" fontId="3" fillId="0" borderId="0" xfId="0" applyFont="1" applyBorder="1"/>
    <xf numFmtId="0" fontId="0" fillId="19" borderId="0" xfId="0" applyFill="1"/>
    <xf numFmtId="0" fontId="0" fillId="19" borderId="0" xfId="0" applyFill="1" applyBorder="1"/>
    <xf numFmtId="164" fontId="3" fillId="14" borderId="0" xfId="0" applyNumberFormat="1" applyFont="1" applyFill="1" applyBorder="1" applyAlignment="1">
      <alignment horizontal="left"/>
    </xf>
    <xf numFmtId="165" fontId="0" fillId="14" borderId="0" xfId="0" applyNumberFormat="1" applyFill="1" applyBorder="1" applyAlignment="1">
      <alignment horizontal="left"/>
    </xf>
    <xf numFmtId="0" fontId="0" fillId="14" borderId="0" xfId="0" applyFill="1" applyBorder="1"/>
    <xf numFmtId="166" fontId="0" fillId="0" borderId="0" xfId="0" applyNumberFormat="1" applyBorder="1"/>
    <xf numFmtId="2" fontId="0" fillId="14" borderId="0" xfId="0" applyNumberFormat="1" applyFill="1" applyBorder="1"/>
    <xf numFmtId="2" fontId="0" fillId="0" borderId="0" xfId="0" applyNumberFormat="1" applyBorder="1"/>
    <xf numFmtId="0" fontId="18" fillId="19" borderId="0" xfId="0" applyFont="1" applyFill="1" applyBorder="1"/>
    <xf numFmtId="2" fontId="18" fillId="19" borderId="0" xfId="0" applyNumberFormat="1" applyFont="1" applyFill="1" applyBorder="1"/>
    <xf numFmtId="167" fontId="7" fillId="6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3" fillId="0" borderId="0" xfId="0" applyNumberFormat="1" applyFont="1" applyFill="1" applyBorder="1" applyAlignment="1">
      <alignment horizontal="left"/>
    </xf>
    <xf numFmtId="164" fontId="3" fillId="20" borderId="0" xfId="0" applyNumberFormat="1" applyFont="1" applyFill="1" applyBorder="1" applyAlignment="1">
      <alignment horizontal="left"/>
    </xf>
    <xf numFmtId="165" fontId="0" fillId="20" borderId="0" xfId="0" applyNumberFormat="1" applyFill="1" applyBorder="1" applyAlignment="1">
      <alignment horizontal="left"/>
    </xf>
    <xf numFmtId="0" fontId="0" fillId="20" borderId="0" xfId="0" applyFill="1" applyBorder="1" applyAlignment="1">
      <alignment horizontal="center"/>
    </xf>
    <xf numFmtId="0" fontId="0" fillId="20" borderId="0" xfId="0" applyFill="1" applyBorder="1"/>
  </cellXfs>
  <cellStyles count="3">
    <cellStyle name="Normal" xfId="0" builtinId="0"/>
    <cellStyle name="Normal 2" xfId="1" xr:uid="{9D3B788C-A0A1-40BE-A585-814471377C54}"/>
    <cellStyle name="Normal 3" xfId="2" xr:uid="{DE86BBBF-EC6E-4A9F-9547-A80CA88600C5}"/>
  </cellStyles>
  <dxfs count="0"/>
  <tableStyles count="0" defaultTableStyle="TableStyleMedium2" defaultPivotStyle="PivotStyleLight16"/>
  <colors>
    <mruColors>
      <color rgb="FFFF99FF"/>
      <color rgb="FF66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68D7-21F7-47A7-97BA-7E514A44A34F}">
  <dimension ref="A1:AP75"/>
  <sheetViews>
    <sheetView zoomScale="85" zoomScaleNormal="85" workbookViewId="0">
      <selection activeCell="W74" sqref="W74"/>
    </sheetView>
  </sheetViews>
  <sheetFormatPr baseColWidth="10" defaultRowHeight="14.4" x14ac:dyDescent="0.3"/>
  <cols>
    <col min="1" max="1" width="9" style="4" customWidth="1"/>
    <col min="2" max="2" width="3" bestFit="1" customWidth="1"/>
    <col min="3" max="3" width="5" bestFit="1" customWidth="1"/>
    <col min="4" max="4" width="5" customWidth="1"/>
    <col min="5" max="5" width="7" bestFit="1" customWidth="1"/>
    <col min="6" max="6" width="2.5546875" customWidth="1"/>
    <col min="7" max="7" width="9" style="4" customWidth="1"/>
    <col min="8" max="8" width="3" bestFit="1" customWidth="1"/>
    <col min="9" max="9" width="5" bestFit="1" customWidth="1"/>
    <col min="10" max="10" width="5" customWidth="1"/>
    <col min="11" max="11" width="7" bestFit="1" customWidth="1"/>
    <col min="12" max="12" width="2.6640625" customWidth="1"/>
    <col min="13" max="13" width="9" style="4" customWidth="1"/>
    <col min="14" max="14" width="3" bestFit="1" customWidth="1"/>
    <col min="15" max="15" width="5" bestFit="1" customWidth="1"/>
    <col min="16" max="16" width="5" customWidth="1"/>
    <col min="17" max="17" width="7.109375" customWidth="1"/>
    <col min="18" max="18" width="2.6640625" customWidth="1"/>
    <col min="19" max="19" width="9" style="4" customWidth="1"/>
    <col min="20" max="20" width="3" bestFit="1" customWidth="1"/>
    <col min="21" max="21" width="5" bestFit="1" customWidth="1"/>
    <col min="22" max="22" width="5" customWidth="1"/>
    <col min="23" max="23" width="8.5546875" customWidth="1"/>
    <col min="24" max="24" width="2.6640625" customWidth="1"/>
    <col min="25" max="25" width="9" customWidth="1"/>
    <col min="26" max="26" width="3" style="32" bestFit="1" customWidth="1"/>
    <col min="27" max="28" width="5" bestFit="1" customWidth="1"/>
    <col min="29" max="29" width="7.6640625" bestFit="1" customWidth="1"/>
    <col min="30" max="30" width="2.6640625" customWidth="1"/>
    <col min="31" max="31" width="9" customWidth="1"/>
    <col min="32" max="32" width="3" style="34" bestFit="1" customWidth="1"/>
    <col min="33" max="33" width="5" bestFit="1" customWidth="1"/>
    <col min="34" max="34" width="6" bestFit="1" customWidth="1"/>
    <col min="35" max="35" width="7" bestFit="1" customWidth="1"/>
    <col min="36" max="36" width="2.88671875" customWidth="1"/>
    <col min="37" max="37" width="6.44140625" bestFit="1" customWidth="1"/>
    <col min="38" max="38" width="7.33203125" customWidth="1"/>
    <col min="39" max="39" width="9.5546875" bestFit="1" customWidth="1"/>
    <col min="40" max="40" width="15.109375" customWidth="1"/>
  </cols>
  <sheetData>
    <row r="1" spans="1:42" ht="25.8" x14ac:dyDescent="0.5">
      <c r="A1" s="106">
        <v>2023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</row>
    <row r="3" spans="1:42" ht="17.25" customHeight="1" x14ac:dyDescent="0.35">
      <c r="A3" s="107">
        <v>44927</v>
      </c>
      <c r="B3" s="108"/>
      <c r="C3" s="108"/>
      <c r="D3" s="108"/>
      <c r="E3" s="109"/>
      <c r="G3" s="107">
        <v>44958</v>
      </c>
      <c r="H3" s="108"/>
      <c r="I3" s="108"/>
      <c r="J3" s="108"/>
      <c r="K3" s="109"/>
      <c r="M3" s="107">
        <v>44986</v>
      </c>
      <c r="N3" s="108"/>
      <c r="O3" s="108"/>
      <c r="P3" s="108"/>
      <c r="Q3" s="109"/>
      <c r="S3" s="107">
        <v>45017</v>
      </c>
      <c r="T3" s="108"/>
      <c r="U3" s="108"/>
      <c r="V3" s="108"/>
      <c r="W3" s="109"/>
      <c r="Y3" s="107">
        <v>45047</v>
      </c>
      <c r="Z3" s="108"/>
      <c r="AA3" s="108"/>
      <c r="AB3" s="108"/>
      <c r="AC3" s="109"/>
      <c r="AE3" s="107">
        <v>45078</v>
      </c>
      <c r="AF3" s="108"/>
      <c r="AG3" s="108"/>
      <c r="AH3" s="108"/>
      <c r="AI3" s="109"/>
      <c r="AK3" s="102" t="s">
        <v>48</v>
      </c>
      <c r="AL3" s="110" t="s">
        <v>51</v>
      </c>
      <c r="AM3" s="110"/>
      <c r="AN3" s="110"/>
    </row>
    <row r="4" spans="1:42" x14ac:dyDescent="0.3">
      <c r="A4" s="10" t="s">
        <v>13</v>
      </c>
      <c r="B4" s="11" t="s">
        <v>12</v>
      </c>
      <c r="C4" s="11" t="s">
        <v>2</v>
      </c>
      <c r="D4" s="11" t="s">
        <v>16</v>
      </c>
      <c r="E4" s="12" t="s">
        <v>11</v>
      </c>
      <c r="G4" s="10" t="s">
        <v>13</v>
      </c>
      <c r="H4" s="11" t="s">
        <v>12</v>
      </c>
      <c r="I4" s="11" t="s">
        <v>2</v>
      </c>
      <c r="J4" s="11" t="s">
        <v>16</v>
      </c>
      <c r="K4" s="12" t="s">
        <v>11</v>
      </c>
      <c r="M4" s="10" t="s">
        <v>13</v>
      </c>
      <c r="N4" s="11" t="s">
        <v>12</v>
      </c>
      <c r="O4" s="11" t="s">
        <v>2</v>
      </c>
      <c r="P4" s="11" t="s">
        <v>16</v>
      </c>
      <c r="Q4" s="12" t="s">
        <v>11</v>
      </c>
      <c r="S4" s="10" t="s">
        <v>13</v>
      </c>
      <c r="T4" s="11" t="s">
        <v>12</v>
      </c>
      <c r="U4" s="11" t="s">
        <v>2</v>
      </c>
      <c r="V4" s="11" t="s">
        <v>16</v>
      </c>
      <c r="W4" s="12" t="s">
        <v>11</v>
      </c>
      <c r="Y4" s="10" t="s">
        <v>13</v>
      </c>
      <c r="Z4" s="11" t="s">
        <v>12</v>
      </c>
      <c r="AA4" s="11" t="s">
        <v>2</v>
      </c>
      <c r="AB4" s="11" t="s">
        <v>16</v>
      </c>
      <c r="AC4" s="12" t="s">
        <v>11</v>
      </c>
      <c r="AE4" s="10" t="s">
        <v>13</v>
      </c>
      <c r="AF4" s="11" t="s">
        <v>12</v>
      </c>
      <c r="AG4" s="11" t="s">
        <v>2</v>
      </c>
      <c r="AH4" s="11" t="s">
        <v>16</v>
      </c>
      <c r="AI4" s="12" t="s">
        <v>11</v>
      </c>
      <c r="AL4" t="s">
        <v>47</v>
      </c>
      <c r="AP4" s="34"/>
    </row>
    <row r="5" spans="1:42" x14ac:dyDescent="0.3">
      <c r="A5" s="27">
        <v>44927</v>
      </c>
      <c r="B5" s="28">
        <v>44927</v>
      </c>
      <c r="C5" s="3"/>
      <c r="D5" s="3"/>
      <c r="E5" s="29"/>
      <c r="F5" s="96"/>
      <c r="G5" s="13">
        <v>44958</v>
      </c>
      <c r="H5" s="14">
        <v>44958</v>
      </c>
      <c r="I5" s="15"/>
      <c r="J5" s="15"/>
      <c r="K5" s="16"/>
      <c r="L5" s="96"/>
      <c r="M5" s="21">
        <v>44986</v>
      </c>
      <c r="N5" s="22">
        <v>44986</v>
      </c>
      <c r="O5">
        <v>90</v>
      </c>
      <c r="P5">
        <v>4.9000000000000004</v>
      </c>
      <c r="Q5" s="23"/>
      <c r="R5" s="96"/>
      <c r="S5" s="17">
        <v>45017</v>
      </c>
      <c r="T5" s="18">
        <v>45017</v>
      </c>
      <c r="U5" s="19"/>
      <c r="V5" s="19"/>
      <c r="W5" s="20"/>
      <c r="X5" s="96"/>
      <c r="Y5" s="27">
        <v>45047</v>
      </c>
      <c r="Z5" s="28">
        <v>45047</v>
      </c>
      <c r="AA5" s="3"/>
      <c r="AB5" s="3"/>
      <c r="AC5" s="29"/>
      <c r="AD5" s="96"/>
      <c r="AE5" s="21">
        <v>45078</v>
      </c>
      <c r="AF5" s="22">
        <v>45078</v>
      </c>
      <c r="AG5">
        <v>90</v>
      </c>
      <c r="AH5">
        <v>4.9000000000000004</v>
      </c>
      <c r="AI5" s="23"/>
      <c r="AJ5" s="86"/>
      <c r="AL5" t="s">
        <v>44</v>
      </c>
      <c r="AN5" s="81"/>
      <c r="AP5" s="34"/>
    </row>
    <row r="6" spans="1:42" x14ac:dyDescent="0.3">
      <c r="A6" s="13">
        <v>44928</v>
      </c>
      <c r="B6" s="14">
        <v>44928</v>
      </c>
      <c r="C6" s="15"/>
      <c r="D6" s="15"/>
      <c r="E6" s="16"/>
      <c r="F6" s="96"/>
      <c r="G6" s="13">
        <v>44959</v>
      </c>
      <c r="H6" s="14">
        <v>44959</v>
      </c>
      <c r="I6" s="15"/>
      <c r="J6" s="15"/>
      <c r="K6" s="16"/>
      <c r="L6" s="96"/>
      <c r="M6" s="21">
        <v>44987</v>
      </c>
      <c r="N6" s="22">
        <v>44987</v>
      </c>
      <c r="O6">
        <v>90</v>
      </c>
      <c r="P6">
        <v>4.9000000000000004</v>
      </c>
      <c r="Q6" s="23"/>
      <c r="R6" s="96"/>
      <c r="S6" s="17">
        <v>45018</v>
      </c>
      <c r="T6" s="18">
        <v>45018</v>
      </c>
      <c r="U6" s="19"/>
      <c r="V6" s="19"/>
      <c r="W6" s="20"/>
      <c r="X6" s="96"/>
      <c r="Y6" s="21">
        <v>45048</v>
      </c>
      <c r="Z6" s="22">
        <v>45048</v>
      </c>
      <c r="AA6">
        <v>90</v>
      </c>
      <c r="AB6">
        <v>4.9000000000000004</v>
      </c>
      <c r="AC6" s="23"/>
      <c r="AD6" s="96"/>
      <c r="AE6" s="21">
        <v>45079</v>
      </c>
      <c r="AF6" s="22">
        <v>45079</v>
      </c>
      <c r="AG6">
        <v>90</v>
      </c>
      <c r="AH6">
        <v>4.9000000000000004</v>
      </c>
      <c r="AI6" s="23"/>
      <c r="AJ6" s="86"/>
      <c r="AL6" t="s">
        <v>46</v>
      </c>
      <c r="AO6" s="30"/>
      <c r="AP6" s="34"/>
    </row>
    <row r="7" spans="1:42" x14ac:dyDescent="0.3">
      <c r="A7" s="13">
        <v>44929</v>
      </c>
      <c r="B7" s="14">
        <v>44929</v>
      </c>
      <c r="C7" s="15"/>
      <c r="D7" s="15"/>
      <c r="E7" s="16"/>
      <c r="F7" s="96"/>
      <c r="G7" s="13">
        <v>44960</v>
      </c>
      <c r="H7" s="14">
        <v>44960</v>
      </c>
      <c r="I7" s="15"/>
      <c r="J7" s="15"/>
      <c r="K7" s="16"/>
      <c r="L7" s="96"/>
      <c r="M7" s="21">
        <v>44988</v>
      </c>
      <c r="N7" s="22">
        <v>44988</v>
      </c>
      <c r="O7">
        <v>90</v>
      </c>
      <c r="P7">
        <v>4.9000000000000004</v>
      </c>
      <c r="Q7" s="23"/>
      <c r="R7" s="96"/>
      <c r="S7" s="21">
        <v>45019</v>
      </c>
      <c r="T7" s="22">
        <v>45019</v>
      </c>
      <c r="U7">
        <v>90</v>
      </c>
      <c r="V7">
        <v>4.9000000000000004</v>
      </c>
      <c r="W7" s="23"/>
      <c r="X7" s="96"/>
      <c r="Y7" s="21">
        <v>45049</v>
      </c>
      <c r="Z7" s="22">
        <v>45049</v>
      </c>
      <c r="AA7">
        <v>90</v>
      </c>
      <c r="AB7">
        <v>4.9000000000000004</v>
      </c>
      <c r="AC7" s="23">
        <v>66.61</v>
      </c>
      <c r="AD7" s="96"/>
      <c r="AE7" s="17">
        <v>45080</v>
      </c>
      <c r="AF7" s="18">
        <v>45080</v>
      </c>
      <c r="AG7" s="19"/>
      <c r="AH7" s="19"/>
      <c r="AI7" s="20"/>
      <c r="AJ7" s="86"/>
      <c r="AK7" s="87" t="s">
        <v>43</v>
      </c>
      <c r="AL7" s="111" t="s">
        <v>49</v>
      </c>
      <c r="AM7" s="111"/>
      <c r="AN7" s="111"/>
      <c r="AP7" s="34"/>
    </row>
    <row r="8" spans="1:42" x14ac:dyDescent="0.3">
      <c r="A8" s="13">
        <v>44930</v>
      </c>
      <c r="B8" s="14">
        <v>44930</v>
      </c>
      <c r="C8" s="15"/>
      <c r="D8" s="15"/>
      <c r="E8" s="16"/>
      <c r="F8" s="96"/>
      <c r="G8" s="17">
        <v>44961</v>
      </c>
      <c r="H8" s="18">
        <v>44961</v>
      </c>
      <c r="I8" s="19"/>
      <c r="J8" s="19"/>
      <c r="K8" s="20"/>
      <c r="L8" s="96"/>
      <c r="M8" s="17">
        <v>44989</v>
      </c>
      <c r="N8" s="18">
        <v>44989</v>
      </c>
      <c r="O8" s="19"/>
      <c r="P8" s="19"/>
      <c r="Q8" s="20"/>
      <c r="R8" s="96"/>
      <c r="S8" s="21">
        <v>45020</v>
      </c>
      <c r="T8" s="22">
        <v>45020</v>
      </c>
      <c r="U8">
        <v>90</v>
      </c>
      <c r="V8">
        <v>4.9000000000000004</v>
      </c>
      <c r="W8" s="23">
        <v>60.13</v>
      </c>
      <c r="X8" s="96"/>
      <c r="Y8" s="21">
        <v>45050</v>
      </c>
      <c r="Z8" s="22">
        <v>45050</v>
      </c>
      <c r="AA8">
        <v>90</v>
      </c>
      <c r="AB8">
        <v>4.9000000000000004</v>
      </c>
      <c r="AC8" s="23">
        <v>70.05</v>
      </c>
      <c r="AD8" s="96"/>
      <c r="AE8" s="17">
        <v>45081</v>
      </c>
      <c r="AF8" s="18">
        <v>45081</v>
      </c>
      <c r="AG8" s="19"/>
      <c r="AH8" s="19"/>
      <c r="AI8" s="20"/>
      <c r="AJ8" s="95"/>
      <c r="AL8" t="s">
        <v>47</v>
      </c>
      <c r="AM8">
        <f>SUM(AB74+AH74+'2024'!D37+'2024'!J37+'2024'!P37+'2024'!V37)</f>
        <v>15</v>
      </c>
      <c r="AP8" s="34"/>
    </row>
    <row r="9" spans="1:42" x14ac:dyDescent="0.3">
      <c r="A9" s="13">
        <v>44931</v>
      </c>
      <c r="B9" s="14">
        <v>44931</v>
      </c>
      <c r="C9" s="15"/>
      <c r="D9" s="15"/>
      <c r="E9" s="16"/>
      <c r="F9" s="96"/>
      <c r="G9" s="17">
        <v>44962</v>
      </c>
      <c r="H9" s="18">
        <v>44962</v>
      </c>
      <c r="I9" s="19"/>
      <c r="J9" s="19"/>
      <c r="K9" s="20"/>
      <c r="L9" s="96"/>
      <c r="M9" s="17">
        <v>44990</v>
      </c>
      <c r="N9" s="18">
        <v>44990</v>
      </c>
      <c r="O9" s="19"/>
      <c r="P9" s="19"/>
      <c r="Q9" s="20"/>
      <c r="R9" s="96"/>
      <c r="S9" s="21">
        <v>45021</v>
      </c>
      <c r="T9" s="22">
        <v>45021</v>
      </c>
      <c r="U9">
        <v>90</v>
      </c>
      <c r="V9">
        <v>4.9000000000000004</v>
      </c>
      <c r="W9" s="23"/>
      <c r="X9" s="96"/>
      <c r="Y9" s="21">
        <v>45051</v>
      </c>
      <c r="Z9" s="22">
        <v>45051</v>
      </c>
      <c r="AA9">
        <v>90</v>
      </c>
      <c r="AB9">
        <v>4.9000000000000004</v>
      </c>
      <c r="AC9" s="23"/>
      <c r="AD9" s="96"/>
      <c r="AE9" s="21">
        <v>45082</v>
      </c>
      <c r="AF9" s="22">
        <v>45082</v>
      </c>
      <c r="AG9">
        <v>90</v>
      </c>
      <c r="AH9">
        <v>4.9000000000000004</v>
      </c>
      <c r="AI9" s="23">
        <v>53.29</v>
      </c>
      <c r="AJ9" s="95"/>
      <c r="AL9" t="s">
        <v>44</v>
      </c>
      <c r="AM9">
        <f>SUM(B37+H37+N37+T37+Z37+AF37+B74+H74+N74+T74+Z74+AF74)</f>
        <v>1</v>
      </c>
      <c r="AN9" s="81"/>
      <c r="AP9" s="34"/>
    </row>
    <row r="10" spans="1:42" x14ac:dyDescent="0.3">
      <c r="A10" s="13">
        <v>44932</v>
      </c>
      <c r="B10" s="14">
        <v>44932</v>
      </c>
      <c r="C10" s="15"/>
      <c r="D10" s="15"/>
      <c r="E10" s="16"/>
      <c r="F10" s="96"/>
      <c r="G10" s="21">
        <v>44963</v>
      </c>
      <c r="H10" s="22">
        <v>44963</v>
      </c>
      <c r="I10">
        <v>90</v>
      </c>
      <c r="J10">
        <v>4.9000000000000004</v>
      </c>
      <c r="K10" s="23"/>
      <c r="L10" s="96"/>
      <c r="M10" s="21">
        <v>44991</v>
      </c>
      <c r="N10" s="22">
        <v>44991</v>
      </c>
      <c r="O10">
        <v>90</v>
      </c>
      <c r="P10">
        <v>4.9000000000000004</v>
      </c>
      <c r="Q10" s="23"/>
      <c r="R10" s="96"/>
      <c r="S10" s="21">
        <v>45022</v>
      </c>
      <c r="T10" s="22">
        <v>45022</v>
      </c>
      <c r="U10">
        <v>90</v>
      </c>
      <c r="V10">
        <v>4.9000000000000004</v>
      </c>
      <c r="W10" s="23"/>
      <c r="X10" s="96"/>
      <c r="Y10" s="17">
        <v>45052</v>
      </c>
      <c r="Z10" s="18">
        <v>45052</v>
      </c>
      <c r="AA10" s="19"/>
      <c r="AB10" s="19"/>
      <c r="AC10" s="20"/>
      <c r="AD10" s="96"/>
      <c r="AE10" s="21">
        <v>45083</v>
      </c>
      <c r="AF10" s="22">
        <v>45083</v>
      </c>
      <c r="AG10">
        <v>90</v>
      </c>
      <c r="AH10">
        <v>4.9000000000000004</v>
      </c>
      <c r="AI10" s="23"/>
      <c r="AJ10" s="95"/>
      <c r="AL10" t="s">
        <v>46</v>
      </c>
      <c r="AM10">
        <f>AM8-AM9</f>
        <v>14</v>
      </c>
      <c r="AP10" s="34"/>
    </row>
    <row r="11" spans="1:42" x14ac:dyDescent="0.3">
      <c r="A11" s="17">
        <v>44933</v>
      </c>
      <c r="B11" s="18">
        <v>44933</v>
      </c>
      <c r="C11" s="19"/>
      <c r="D11" s="19"/>
      <c r="E11" s="20"/>
      <c r="F11" s="96"/>
      <c r="G11" s="21">
        <v>44964</v>
      </c>
      <c r="H11" s="22">
        <v>44964</v>
      </c>
      <c r="I11">
        <v>90</v>
      </c>
      <c r="J11">
        <v>4.9000000000000004</v>
      </c>
      <c r="K11" s="23"/>
      <c r="L11" s="96"/>
      <c r="M11" s="21">
        <v>44992</v>
      </c>
      <c r="N11" s="22">
        <v>44992</v>
      </c>
      <c r="O11">
        <v>90</v>
      </c>
      <c r="P11">
        <v>4.9000000000000004</v>
      </c>
      <c r="Q11" s="23">
        <v>67.150000000000006</v>
      </c>
      <c r="R11" s="96"/>
      <c r="S11" s="21">
        <v>45023</v>
      </c>
      <c r="T11" s="22">
        <v>45023</v>
      </c>
      <c r="U11">
        <v>90</v>
      </c>
      <c r="V11">
        <v>4.9000000000000004</v>
      </c>
      <c r="W11" s="23"/>
      <c r="X11" s="96"/>
      <c r="Y11" s="17">
        <v>45053</v>
      </c>
      <c r="Z11" s="18">
        <v>45053</v>
      </c>
      <c r="AA11" s="19"/>
      <c r="AB11" s="19"/>
      <c r="AC11" s="20"/>
      <c r="AD11" s="96"/>
      <c r="AE11" s="21">
        <v>45084</v>
      </c>
      <c r="AF11" s="22">
        <v>45084</v>
      </c>
      <c r="AG11">
        <v>90</v>
      </c>
      <c r="AH11">
        <v>4.9000000000000004</v>
      </c>
      <c r="AI11" s="23"/>
      <c r="AJ11" s="95"/>
      <c r="AP11" s="34"/>
    </row>
    <row r="12" spans="1:42" x14ac:dyDescent="0.3">
      <c r="A12" s="17">
        <v>44934</v>
      </c>
      <c r="B12" s="18">
        <v>44934</v>
      </c>
      <c r="C12" s="19"/>
      <c r="D12" s="19"/>
      <c r="E12" s="20"/>
      <c r="F12" s="96"/>
      <c r="G12" s="21">
        <v>44965</v>
      </c>
      <c r="H12" s="22">
        <v>44965</v>
      </c>
      <c r="I12">
        <v>90</v>
      </c>
      <c r="J12">
        <v>4.9000000000000004</v>
      </c>
      <c r="K12" s="23"/>
      <c r="L12" s="96"/>
      <c r="M12" s="21">
        <v>44993</v>
      </c>
      <c r="N12" s="22">
        <v>44993</v>
      </c>
      <c r="O12">
        <v>90</v>
      </c>
      <c r="P12">
        <v>4.9000000000000004</v>
      </c>
      <c r="Q12" s="23"/>
      <c r="R12" s="96"/>
      <c r="S12" s="17">
        <v>45024</v>
      </c>
      <c r="T12" s="18">
        <v>45024</v>
      </c>
      <c r="U12" s="19"/>
      <c r="V12" s="19"/>
      <c r="W12" s="20"/>
      <c r="X12" s="96"/>
      <c r="Y12" s="27">
        <v>45054</v>
      </c>
      <c r="Z12" s="28">
        <v>45054</v>
      </c>
      <c r="AA12" s="3"/>
      <c r="AB12" s="3"/>
      <c r="AC12" s="29"/>
      <c r="AD12" s="96"/>
      <c r="AE12" s="21">
        <v>45085</v>
      </c>
      <c r="AF12" s="22">
        <v>45085</v>
      </c>
      <c r="AG12">
        <v>90</v>
      </c>
      <c r="AH12">
        <v>4.9000000000000004</v>
      </c>
      <c r="AI12" s="23"/>
      <c r="AJ12" s="95"/>
      <c r="AP12" s="34"/>
    </row>
    <row r="13" spans="1:42" x14ac:dyDescent="0.3">
      <c r="A13" s="13">
        <v>44935</v>
      </c>
      <c r="B13" s="14">
        <v>44935</v>
      </c>
      <c r="C13" s="15"/>
      <c r="D13" s="15"/>
      <c r="E13" s="16"/>
      <c r="F13" s="96"/>
      <c r="G13" s="21">
        <v>44966</v>
      </c>
      <c r="H13" s="22">
        <v>44966</v>
      </c>
      <c r="I13">
        <v>90</v>
      </c>
      <c r="J13">
        <v>4.9000000000000004</v>
      </c>
      <c r="K13" s="23"/>
      <c r="L13" s="96"/>
      <c r="M13" s="21">
        <v>44994</v>
      </c>
      <c r="N13" s="22">
        <v>44994</v>
      </c>
      <c r="O13">
        <v>90</v>
      </c>
      <c r="P13">
        <v>4.9000000000000004</v>
      </c>
      <c r="Q13" s="23"/>
      <c r="R13" s="96"/>
      <c r="S13" s="17">
        <v>45025</v>
      </c>
      <c r="T13" s="18">
        <v>45025</v>
      </c>
      <c r="U13" s="19"/>
      <c r="V13" s="19"/>
      <c r="W13" s="20"/>
      <c r="X13" s="96"/>
      <c r="Y13" s="21">
        <v>45055</v>
      </c>
      <c r="Z13" s="22">
        <v>45055</v>
      </c>
      <c r="AA13">
        <v>90</v>
      </c>
      <c r="AB13">
        <v>4.9000000000000004</v>
      </c>
      <c r="AC13" s="23"/>
      <c r="AD13" s="96"/>
      <c r="AE13" s="21">
        <v>45086</v>
      </c>
      <c r="AF13" s="22">
        <v>45086</v>
      </c>
      <c r="AG13">
        <v>90</v>
      </c>
      <c r="AH13">
        <v>4.9000000000000004</v>
      </c>
      <c r="AI13" s="23"/>
      <c r="AJ13" s="95"/>
      <c r="AP13" s="34"/>
    </row>
    <row r="14" spans="1:42" x14ac:dyDescent="0.3">
      <c r="A14" s="13">
        <v>44936</v>
      </c>
      <c r="B14" s="14">
        <v>44936</v>
      </c>
      <c r="C14" s="15"/>
      <c r="D14" s="15"/>
      <c r="E14" s="16"/>
      <c r="F14" s="96"/>
      <c r="G14" s="21">
        <v>44967</v>
      </c>
      <c r="H14" s="22">
        <v>44967</v>
      </c>
      <c r="I14">
        <v>90</v>
      </c>
      <c r="J14">
        <v>4.9000000000000004</v>
      </c>
      <c r="K14" s="23"/>
      <c r="L14" s="96"/>
      <c r="M14" s="21">
        <v>44995</v>
      </c>
      <c r="N14" s="22">
        <v>44995</v>
      </c>
      <c r="O14">
        <v>90</v>
      </c>
      <c r="P14">
        <v>4.9000000000000004</v>
      </c>
      <c r="Q14" s="23"/>
      <c r="R14" s="96"/>
      <c r="S14" s="21">
        <v>45026</v>
      </c>
      <c r="T14" s="22">
        <v>45026</v>
      </c>
      <c r="U14">
        <v>90</v>
      </c>
      <c r="V14">
        <v>4.9000000000000004</v>
      </c>
      <c r="W14" s="23"/>
      <c r="X14" s="96"/>
      <c r="Y14" s="21">
        <v>45056</v>
      </c>
      <c r="Z14" s="22">
        <v>45056</v>
      </c>
      <c r="AA14">
        <v>90</v>
      </c>
      <c r="AB14">
        <v>4.9000000000000004</v>
      </c>
      <c r="AC14" s="23"/>
      <c r="AD14" s="96"/>
      <c r="AE14" s="17">
        <v>45087</v>
      </c>
      <c r="AF14" s="18">
        <v>45087</v>
      </c>
      <c r="AG14" s="19"/>
      <c r="AH14" s="19"/>
      <c r="AI14" s="20"/>
      <c r="AJ14" s="95"/>
      <c r="AP14" s="34"/>
    </row>
    <row r="15" spans="1:42" x14ac:dyDescent="0.3">
      <c r="A15" s="13">
        <v>44937</v>
      </c>
      <c r="B15" s="14">
        <v>44937</v>
      </c>
      <c r="C15" s="15"/>
      <c r="D15" s="15"/>
      <c r="E15" s="16"/>
      <c r="F15" s="96"/>
      <c r="G15" s="17">
        <v>44968</v>
      </c>
      <c r="H15" s="18">
        <v>44968</v>
      </c>
      <c r="I15" s="19"/>
      <c r="J15" s="19"/>
      <c r="K15" s="20"/>
      <c r="L15" s="96"/>
      <c r="M15" s="17">
        <v>44996</v>
      </c>
      <c r="N15" s="18">
        <v>44996</v>
      </c>
      <c r="O15" s="19"/>
      <c r="P15" s="19"/>
      <c r="Q15" s="20"/>
      <c r="R15" s="96"/>
      <c r="S15" s="21">
        <v>45027</v>
      </c>
      <c r="T15" s="22">
        <v>45027</v>
      </c>
      <c r="U15">
        <v>90</v>
      </c>
      <c r="V15">
        <v>4.9000000000000004</v>
      </c>
      <c r="W15" s="23"/>
      <c r="X15" s="96"/>
      <c r="Y15" s="21">
        <v>45057</v>
      </c>
      <c r="Z15" s="22">
        <v>45057</v>
      </c>
      <c r="AA15">
        <v>90</v>
      </c>
      <c r="AB15">
        <v>4.9000000000000004</v>
      </c>
      <c r="AC15" s="23"/>
      <c r="AD15" s="96"/>
      <c r="AE15" s="17">
        <v>45088</v>
      </c>
      <c r="AF15" s="18">
        <v>45088</v>
      </c>
      <c r="AG15" s="19"/>
      <c r="AH15" s="19"/>
      <c r="AI15" s="20"/>
      <c r="AJ15" s="95"/>
      <c r="AP15" s="34"/>
    </row>
    <row r="16" spans="1:42" x14ac:dyDescent="0.3">
      <c r="A16" s="13">
        <v>44938</v>
      </c>
      <c r="B16" s="14">
        <v>44938</v>
      </c>
      <c r="C16" s="15"/>
      <c r="D16" s="15"/>
      <c r="E16" s="16"/>
      <c r="F16" s="96"/>
      <c r="G16" s="17">
        <v>44969</v>
      </c>
      <c r="H16" s="18">
        <v>44969</v>
      </c>
      <c r="I16" s="19"/>
      <c r="J16" s="19"/>
      <c r="K16" s="20"/>
      <c r="L16" s="96"/>
      <c r="M16" s="17">
        <v>44997</v>
      </c>
      <c r="N16" s="18">
        <v>44997</v>
      </c>
      <c r="O16" s="19"/>
      <c r="P16" s="19"/>
      <c r="Q16" s="20"/>
      <c r="R16" s="96"/>
      <c r="S16" s="21">
        <v>45028</v>
      </c>
      <c r="T16" s="22">
        <v>45028</v>
      </c>
      <c r="U16">
        <v>90</v>
      </c>
      <c r="V16">
        <v>4.9000000000000004</v>
      </c>
      <c r="W16" s="23"/>
      <c r="X16" s="96"/>
      <c r="Y16" s="21">
        <v>45058</v>
      </c>
      <c r="Z16" s="22">
        <v>45058</v>
      </c>
      <c r="AA16">
        <v>90</v>
      </c>
      <c r="AB16">
        <v>4.9000000000000004</v>
      </c>
      <c r="AC16" s="23">
        <v>56.23</v>
      </c>
      <c r="AD16" s="96"/>
      <c r="AE16" s="21">
        <v>45089</v>
      </c>
      <c r="AF16" s="22">
        <v>45089</v>
      </c>
      <c r="AG16">
        <v>90</v>
      </c>
      <c r="AH16">
        <v>4.9000000000000004</v>
      </c>
      <c r="AI16" s="23">
        <v>58.5</v>
      </c>
      <c r="AJ16" s="95"/>
      <c r="AP16" s="34"/>
    </row>
    <row r="17" spans="1:42" x14ac:dyDescent="0.3">
      <c r="A17" s="13">
        <v>44939</v>
      </c>
      <c r="B17" s="14">
        <v>44939</v>
      </c>
      <c r="C17" s="15"/>
      <c r="D17" s="15"/>
      <c r="E17" s="16"/>
      <c r="F17" s="96"/>
      <c r="G17" s="21">
        <v>44970</v>
      </c>
      <c r="H17" s="22">
        <v>44970</v>
      </c>
      <c r="I17">
        <v>90</v>
      </c>
      <c r="J17">
        <v>4.9000000000000004</v>
      </c>
      <c r="K17" s="23"/>
      <c r="L17" s="96"/>
      <c r="M17" s="21">
        <v>44998</v>
      </c>
      <c r="N17" s="22">
        <v>44998</v>
      </c>
      <c r="O17">
        <v>90</v>
      </c>
      <c r="P17">
        <v>4.9000000000000004</v>
      </c>
      <c r="Q17" s="23">
        <v>51.81</v>
      </c>
      <c r="R17" s="96"/>
      <c r="S17" s="21">
        <v>45029</v>
      </c>
      <c r="T17" s="22">
        <v>45029</v>
      </c>
      <c r="U17">
        <v>90</v>
      </c>
      <c r="V17">
        <v>4.9000000000000004</v>
      </c>
      <c r="W17" s="23"/>
      <c r="X17" s="96"/>
      <c r="Y17" s="17">
        <v>45059</v>
      </c>
      <c r="Z17" s="18">
        <v>45059</v>
      </c>
      <c r="AA17" s="19"/>
      <c r="AB17" s="19"/>
      <c r="AC17" s="20"/>
      <c r="AD17" s="96"/>
      <c r="AE17" s="21">
        <v>45090</v>
      </c>
      <c r="AF17" s="22">
        <v>45090</v>
      </c>
      <c r="AG17">
        <v>90</v>
      </c>
      <c r="AH17">
        <v>4.9000000000000004</v>
      </c>
      <c r="AI17" s="23"/>
      <c r="AJ17" s="95"/>
      <c r="AP17" s="34"/>
    </row>
    <row r="18" spans="1:42" x14ac:dyDescent="0.3">
      <c r="A18" s="17">
        <v>44940</v>
      </c>
      <c r="B18" s="18">
        <v>44940</v>
      </c>
      <c r="C18" s="19"/>
      <c r="D18" s="19"/>
      <c r="E18" s="20"/>
      <c r="F18" s="96"/>
      <c r="G18" s="21">
        <v>44971</v>
      </c>
      <c r="H18" s="22">
        <v>44971</v>
      </c>
      <c r="I18">
        <v>90</v>
      </c>
      <c r="J18">
        <v>4.9000000000000004</v>
      </c>
      <c r="K18" s="23"/>
      <c r="L18" s="96"/>
      <c r="M18" s="21">
        <v>44999</v>
      </c>
      <c r="N18" s="22">
        <v>44999</v>
      </c>
      <c r="O18">
        <v>90</v>
      </c>
      <c r="P18">
        <v>4.9000000000000004</v>
      </c>
      <c r="Q18" s="23"/>
      <c r="R18" s="96"/>
      <c r="S18" s="21">
        <v>45030</v>
      </c>
      <c r="T18" s="22">
        <v>45030</v>
      </c>
      <c r="U18">
        <v>90</v>
      </c>
      <c r="V18">
        <v>4.9000000000000004</v>
      </c>
      <c r="W18" s="23">
        <v>45.1</v>
      </c>
      <c r="X18" s="96"/>
      <c r="Y18" s="17">
        <v>45060</v>
      </c>
      <c r="Z18" s="18">
        <v>45060</v>
      </c>
      <c r="AA18" s="19"/>
      <c r="AB18" s="19"/>
      <c r="AC18" s="20"/>
      <c r="AD18" s="96"/>
      <c r="AE18" s="21">
        <v>45091</v>
      </c>
      <c r="AF18" s="22">
        <v>45091</v>
      </c>
      <c r="AG18">
        <v>90</v>
      </c>
      <c r="AH18">
        <v>4.9000000000000004</v>
      </c>
      <c r="AI18" s="23"/>
      <c r="AJ18" s="95"/>
      <c r="AP18" s="34"/>
    </row>
    <row r="19" spans="1:42" x14ac:dyDescent="0.3">
      <c r="A19" s="17">
        <v>44941</v>
      </c>
      <c r="B19" s="18">
        <v>44941</v>
      </c>
      <c r="C19" s="19"/>
      <c r="D19" s="19"/>
      <c r="E19" s="20"/>
      <c r="F19" s="96"/>
      <c r="G19" s="21">
        <v>44972</v>
      </c>
      <c r="H19" s="22">
        <v>44972</v>
      </c>
      <c r="I19">
        <v>90</v>
      </c>
      <c r="J19">
        <v>4.9000000000000004</v>
      </c>
      <c r="K19" s="23">
        <v>67.459999999999994</v>
      </c>
      <c r="L19" s="96"/>
      <c r="M19" s="21">
        <v>45000</v>
      </c>
      <c r="N19" s="22">
        <v>45000</v>
      </c>
      <c r="O19">
        <v>90</v>
      </c>
      <c r="P19">
        <v>4.9000000000000004</v>
      </c>
      <c r="Q19" s="23"/>
      <c r="R19" s="96"/>
      <c r="S19" s="17">
        <v>45031</v>
      </c>
      <c r="T19" s="18">
        <v>45031</v>
      </c>
      <c r="U19" s="19"/>
      <c r="V19" s="19"/>
      <c r="W19" s="20"/>
      <c r="X19" s="96"/>
      <c r="Y19" s="21">
        <v>45061</v>
      </c>
      <c r="Z19" s="22">
        <v>45061</v>
      </c>
      <c r="AA19">
        <v>90</v>
      </c>
      <c r="AB19">
        <v>4.9000000000000004</v>
      </c>
      <c r="AC19" s="23"/>
      <c r="AD19" s="96"/>
      <c r="AE19" s="21">
        <v>45092</v>
      </c>
      <c r="AF19" s="22">
        <v>45092</v>
      </c>
      <c r="AG19">
        <v>90</v>
      </c>
      <c r="AH19">
        <v>4.9000000000000004</v>
      </c>
      <c r="AI19" s="23"/>
      <c r="AJ19" s="95"/>
      <c r="AL19" s="9"/>
      <c r="AP19" s="34"/>
    </row>
    <row r="20" spans="1:42" x14ac:dyDescent="0.3">
      <c r="A20" s="13">
        <v>44942</v>
      </c>
      <c r="B20" s="14">
        <v>44942</v>
      </c>
      <c r="C20" s="15"/>
      <c r="D20" s="15"/>
      <c r="E20" s="16"/>
      <c r="F20" s="96"/>
      <c r="G20" s="21">
        <v>44973</v>
      </c>
      <c r="H20" s="22">
        <v>44973</v>
      </c>
      <c r="I20">
        <v>90</v>
      </c>
      <c r="J20">
        <v>4.9000000000000004</v>
      </c>
      <c r="K20" s="23"/>
      <c r="L20" s="96"/>
      <c r="M20" s="21">
        <v>45001</v>
      </c>
      <c r="N20" s="22">
        <v>45001</v>
      </c>
      <c r="O20">
        <v>90</v>
      </c>
      <c r="P20">
        <v>4.9000000000000004</v>
      </c>
      <c r="Q20" s="23"/>
      <c r="R20" s="96"/>
      <c r="S20" s="17">
        <v>45032</v>
      </c>
      <c r="T20" s="18">
        <v>45032</v>
      </c>
      <c r="U20" s="19"/>
      <c r="V20" s="19"/>
      <c r="W20" s="20"/>
      <c r="X20" s="96"/>
      <c r="Y20" s="21">
        <v>45062</v>
      </c>
      <c r="Z20" s="22">
        <v>45062</v>
      </c>
      <c r="AA20">
        <v>90</v>
      </c>
      <c r="AB20">
        <v>4.9000000000000004</v>
      </c>
      <c r="AC20" s="23"/>
      <c r="AD20" s="96"/>
      <c r="AE20" s="21">
        <v>45093</v>
      </c>
      <c r="AF20" s="22">
        <v>45093</v>
      </c>
      <c r="AG20">
        <v>90</v>
      </c>
      <c r="AH20">
        <v>4.9000000000000004</v>
      </c>
      <c r="AI20" s="23"/>
      <c r="AJ20" s="95"/>
      <c r="AL20" s="9"/>
      <c r="AP20" s="34"/>
    </row>
    <row r="21" spans="1:42" x14ac:dyDescent="0.3">
      <c r="A21" s="13">
        <v>44943</v>
      </c>
      <c r="B21" s="14">
        <v>44943</v>
      </c>
      <c r="C21" s="15"/>
      <c r="D21" s="15"/>
      <c r="E21" s="16"/>
      <c r="F21" s="96"/>
      <c r="G21" s="21">
        <v>44974</v>
      </c>
      <c r="H21" s="22">
        <v>44974</v>
      </c>
      <c r="I21">
        <v>90</v>
      </c>
      <c r="J21">
        <v>4.9000000000000004</v>
      </c>
      <c r="K21" s="23"/>
      <c r="L21" s="96"/>
      <c r="M21" s="21">
        <v>45002</v>
      </c>
      <c r="N21" s="22">
        <v>45002</v>
      </c>
      <c r="O21">
        <v>90</v>
      </c>
      <c r="P21">
        <v>4.9000000000000004</v>
      </c>
      <c r="Q21" s="23"/>
      <c r="R21" s="96"/>
      <c r="S21" s="21">
        <v>45033</v>
      </c>
      <c r="T21" s="22">
        <v>45033</v>
      </c>
      <c r="U21">
        <v>90</v>
      </c>
      <c r="V21">
        <v>4.9000000000000004</v>
      </c>
      <c r="W21" s="23"/>
      <c r="X21" s="96"/>
      <c r="Y21" s="21">
        <v>45063</v>
      </c>
      <c r="Z21" s="22">
        <v>45063</v>
      </c>
      <c r="AA21">
        <v>90</v>
      </c>
      <c r="AB21">
        <v>4.9000000000000004</v>
      </c>
      <c r="AC21" s="23"/>
      <c r="AD21" s="96"/>
      <c r="AE21" s="17">
        <v>45094</v>
      </c>
      <c r="AF21" s="18">
        <v>45094</v>
      </c>
      <c r="AG21" s="19"/>
      <c r="AH21" s="19"/>
      <c r="AI21" s="20"/>
      <c r="AJ21" s="95"/>
      <c r="AP21" s="34"/>
    </row>
    <row r="22" spans="1:42" x14ac:dyDescent="0.3">
      <c r="A22" s="13">
        <v>44944</v>
      </c>
      <c r="B22" s="14">
        <v>44944</v>
      </c>
      <c r="C22" s="15"/>
      <c r="D22" s="15"/>
      <c r="E22" s="16"/>
      <c r="F22" s="96"/>
      <c r="G22" s="17">
        <v>44975</v>
      </c>
      <c r="H22" s="18">
        <v>44975</v>
      </c>
      <c r="I22" s="19"/>
      <c r="J22" s="19"/>
      <c r="K22" s="20"/>
      <c r="L22" s="96"/>
      <c r="M22" s="17">
        <v>45003</v>
      </c>
      <c r="N22" s="18">
        <v>45003</v>
      </c>
      <c r="O22" s="19"/>
      <c r="P22" s="19"/>
      <c r="Q22" s="20"/>
      <c r="R22" s="96"/>
      <c r="S22" s="21">
        <v>45034</v>
      </c>
      <c r="T22" s="22">
        <v>45034</v>
      </c>
      <c r="U22">
        <v>90</v>
      </c>
      <c r="V22">
        <v>4.9000000000000004</v>
      </c>
      <c r="W22" s="23"/>
      <c r="X22" s="96"/>
      <c r="Y22" s="27">
        <v>45064</v>
      </c>
      <c r="Z22" s="28">
        <v>45064</v>
      </c>
      <c r="AA22" s="3"/>
      <c r="AB22" s="3"/>
      <c r="AC22" s="29"/>
      <c r="AD22" s="96"/>
      <c r="AE22" s="17">
        <v>45095</v>
      </c>
      <c r="AF22" s="18">
        <v>45095</v>
      </c>
      <c r="AG22" s="19"/>
      <c r="AH22" s="19"/>
      <c r="AI22" s="20"/>
      <c r="AJ22" s="95"/>
      <c r="AP22" s="34"/>
    </row>
    <row r="23" spans="1:42" x14ac:dyDescent="0.3">
      <c r="A23" s="13">
        <v>44945</v>
      </c>
      <c r="B23" s="14">
        <v>44945</v>
      </c>
      <c r="C23" s="15"/>
      <c r="D23" s="15"/>
      <c r="E23" s="16"/>
      <c r="F23" s="96"/>
      <c r="G23" s="17">
        <v>44976</v>
      </c>
      <c r="H23" s="18">
        <v>44976</v>
      </c>
      <c r="I23" s="19"/>
      <c r="J23" s="19"/>
      <c r="K23" s="20"/>
      <c r="L23" s="96"/>
      <c r="M23" s="17">
        <v>45004</v>
      </c>
      <c r="N23" s="18">
        <v>45004</v>
      </c>
      <c r="O23" s="19"/>
      <c r="P23" s="19"/>
      <c r="Q23" s="20"/>
      <c r="R23" s="96"/>
      <c r="S23" s="21">
        <v>45035</v>
      </c>
      <c r="T23" s="22">
        <v>45035</v>
      </c>
      <c r="U23">
        <v>90</v>
      </c>
      <c r="V23">
        <v>4.9000000000000004</v>
      </c>
      <c r="W23" s="23"/>
      <c r="X23" s="96"/>
      <c r="Y23" s="21">
        <v>45065</v>
      </c>
      <c r="Z23" s="22">
        <v>45065</v>
      </c>
      <c r="AA23">
        <v>90</v>
      </c>
      <c r="AB23">
        <v>4.9000000000000004</v>
      </c>
      <c r="AC23" s="23"/>
      <c r="AD23" s="96"/>
      <c r="AE23" s="21">
        <v>45096</v>
      </c>
      <c r="AF23" s="22">
        <v>45096</v>
      </c>
      <c r="AG23">
        <v>90</v>
      </c>
      <c r="AH23">
        <v>4.9000000000000004</v>
      </c>
      <c r="AI23" s="23">
        <v>62.3</v>
      </c>
      <c r="AJ23" s="95"/>
      <c r="AP23" s="34"/>
    </row>
    <row r="24" spans="1:42" x14ac:dyDescent="0.3">
      <c r="A24" s="13">
        <v>44946</v>
      </c>
      <c r="B24" s="14">
        <v>44946</v>
      </c>
      <c r="C24" s="15"/>
      <c r="D24" s="15"/>
      <c r="E24" s="16"/>
      <c r="F24" s="96"/>
      <c r="G24" s="21">
        <v>44977</v>
      </c>
      <c r="H24" s="22">
        <v>44977</v>
      </c>
      <c r="I24">
        <v>90</v>
      </c>
      <c r="J24">
        <v>4.9000000000000004</v>
      </c>
      <c r="K24" s="23"/>
      <c r="L24" s="96"/>
      <c r="M24" s="21">
        <v>45005</v>
      </c>
      <c r="N24" s="22">
        <v>45005</v>
      </c>
      <c r="O24">
        <v>90</v>
      </c>
      <c r="P24">
        <v>4.9000000000000004</v>
      </c>
      <c r="Q24" s="23">
        <v>73.31</v>
      </c>
      <c r="R24" s="96"/>
      <c r="S24" s="21">
        <v>45036</v>
      </c>
      <c r="T24" s="22">
        <v>45036</v>
      </c>
      <c r="U24">
        <v>90</v>
      </c>
      <c r="V24">
        <v>4.9000000000000004</v>
      </c>
      <c r="W24" s="23"/>
      <c r="X24" s="96"/>
      <c r="Y24" s="17">
        <v>45066</v>
      </c>
      <c r="Z24" s="18">
        <v>45066</v>
      </c>
      <c r="AA24" s="19"/>
      <c r="AB24" s="19"/>
      <c r="AC24" s="20"/>
      <c r="AD24" s="96"/>
      <c r="AE24" s="21">
        <v>45097</v>
      </c>
      <c r="AF24" s="22">
        <v>45097</v>
      </c>
      <c r="AG24">
        <v>90</v>
      </c>
      <c r="AH24">
        <v>4.9000000000000004</v>
      </c>
      <c r="AI24" s="23"/>
      <c r="AJ24" s="95"/>
      <c r="AP24" s="34"/>
    </row>
    <row r="25" spans="1:42" x14ac:dyDescent="0.3">
      <c r="A25" s="17">
        <v>44947</v>
      </c>
      <c r="B25" s="18">
        <v>44947</v>
      </c>
      <c r="C25" s="19"/>
      <c r="D25" s="19"/>
      <c r="E25" s="20"/>
      <c r="F25" s="96"/>
      <c r="G25" s="21">
        <v>44978</v>
      </c>
      <c r="H25" s="22">
        <v>44978</v>
      </c>
      <c r="I25">
        <v>90</v>
      </c>
      <c r="J25">
        <v>4.9000000000000004</v>
      </c>
      <c r="K25" s="23"/>
      <c r="L25" s="96"/>
      <c r="M25" s="21">
        <v>45006</v>
      </c>
      <c r="N25" s="22">
        <v>45006</v>
      </c>
      <c r="O25">
        <v>90</v>
      </c>
      <c r="P25">
        <v>4.9000000000000004</v>
      </c>
      <c r="Q25" s="23"/>
      <c r="R25" s="96"/>
      <c r="S25" s="21">
        <v>45037</v>
      </c>
      <c r="T25" s="22">
        <v>45037</v>
      </c>
      <c r="U25">
        <v>90</v>
      </c>
      <c r="V25">
        <v>4.9000000000000004</v>
      </c>
      <c r="W25" s="23"/>
      <c r="X25" s="96"/>
      <c r="Y25" s="17">
        <v>45067</v>
      </c>
      <c r="Z25" s="18">
        <v>45067</v>
      </c>
      <c r="AA25" s="19"/>
      <c r="AB25" s="19"/>
      <c r="AC25" s="20"/>
      <c r="AD25" s="96"/>
      <c r="AE25" s="21">
        <v>45098</v>
      </c>
      <c r="AF25" s="22">
        <v>45098</v>
      </c>
      <c r="AG25">
        <v>90</v>
      </c>
      <c r="AH25">
        <v>4.9000000000000004</v>
      </c>
      <c r="AI25" s="23"/>
      <c r="AJ25" s="95"/>
      <c r="AP25" s="34"/>
    </row>
    <row r="26" spans="1:42" x14ac:dyDescent="0.3">
      <c r="A26" s="17">
        <v>44948</v>
      </c>
      <c r="B26" s="18">
        <v>44948</v>
      </c>
      <c r="C26" s="19"/>
      <c r="D26" s="19"/>
      <c r="E26" s="20"/>
      <c r="F26" s="96"/>
      <c r="G26" s="21">
        <v>44979</v>
      </c>
      <c r="H26" s="22">
        <v>44979</v>
      </c>
      <c r="I26">
        <v>90</v>
      </c>
      <c r="J26">
        <v>4.9000000000000004</v>
      </c>
      <c r="K26" s="23"/>
      <c r="L26" s="96"/>
      <c r="M26" s="21">
        <v>45007</v>
      </c>
      <c r="N26" s="22">
        <v>45007</v>
      </c>
      <c r="O26">
        <v>90</v>
      </c>
      <c r="P26">
        <v>4.9000000000000004</v>
      </c>
      <c r="Q26" s="23"/>
      <c r="R26" s="96"/>
      <c r="S26" s="17">
        <v>45038</v>
      </c>
      <c r="T26" s="18">
        <v>45038</v>
      </c>
      <c r="U26" s="19"/>
      <c r="V26" s="19"/>
      <c r="W26" s="20"/>
      <c r="X26" s="96"/>
      <c r="Y26" s="21">
        <v>45068</v>
      </c>
      <c r="Z26" s="22">
        <v>45068</v>
      </c>
      <c r="AA26">
        <v>90</v>
      </c>
      <c r="AB26">
        <v>4.9000000000000004</v>
      </c>
      <c r="AC26" s="23"/>
      <c r="AD26" s="96"/>
      <c r="AE26" s="21">
        <v>45099</v>
      </c>
      <c r="AF26" s="22">
        <v>45099</v>
      </c>
      <c r="AG26">
        <v>90</v>
      </c>
      <c r="AH26">
        <v>4.9000000000000004</v>
      </c>
      <c r="AI26" s="23"/>
      <c r="AJ26" s="95"/>
      <c r="AP26" s="34"/>
    </row>
    <row r="27" spans="1:42" x14ac:dyDescent="0.3">
      <c r="A27" s="13">
        <v>44949</v>
      </c>
      <c r="B27" s="14">
        <v>44949</v>
      </c>
      <c r="C27" s="15"/>
      <c r="D27" s="15"/>
      <c r="E27" s="16"/>
      <c r="F27" s="96"/>
      <c r="G27" s="21">
        <v>44980</v>
      </c>
      <c r="H27" s="22">
        <v>44980</v>
      </c>
      <c r="I27">
        <v>90</v>
      </c>
      <c r="J27">
        <v>4.9000000000000004</v>
      </c>
      <c r="K27" s="23"/>
      <c r="L27" s="96"/>
      <c r="M27" s="21">
        <v>45008</v>
      </c>
      <c r="N27" s="22">
        <v>45008</v>
      </c>
      <c r="O27">
        <v>90</v>
      </c>
      <c r="P27">
        <v>4.9000000000000004</v>
      </c>
      <c r="Q27" s="23"/>
      <c r="R27" s="96"/>
      <c r="S27" s="17">
        <v>45039</v>
      </c>
      <c r="T27" s="18">
        <v>45039</v>
      </c>
      <c r="U27" s="19"/>
      <c r="V27" s="19"/>
      <c r="W27" s="20"/>
      <c r="X27" s="96"/>
      <c r="Y27" s="21">
        <v>45069</v>
      </c>
      <c r="Z27" s="22">
        <v>45069</v>
      </c>
      <c r="AA27">
        <v>90</v>
      </c>
      <c r="AB27">
        <v>4.9000000000000004</v>
      </c>
      <c r="AC27" s="23">
        <v>65.069999999999993</v>
      </c>
      <c r="AD27" s="96"/>
      <c r="AE27" s="21">
        <v>45100</v>
      </c>
      <c r="AF27" s="22">
        <v>45100</v>
      </c>
      <c r="AG27">
        <v>90</v>
      </c>
      <c r="AH27">
        <v>4.9000000000000004</v>
      </c>
      <c r="AI27" s="23"/>
      <c r="AJ27" s="95"/>
      <c r="AP27" s="34"/>
    </row>
    <row r="28" spans="1:42" x14ac:dyDescent="0.3">
      <c r="A28" s="13">
        <v>44950</v>
      </c>
      <c r="B28" s="14">
        <v>44950</v>
      </c>
      <c r="C28" s="15"/>
      <c r="D28" s="15"/>
      <c r="E28" s="16"/>
      <c r="F28" s="96"/>
      <c r="G28" s="21">
        <v>44981</v>
      </c>
      <c r="H28" s="22">
        <v>44981</v>
      </c>
      <c r="I28">
        <v>90</v>
      </c>
      <c r="J28">
        <v>4.9000000000000004</v>
      </c>
      <c r="K28" s="23"/>
      <c r="L28" s="96"/>
      <c r="M28" s="21">
        <v>45009</v>
      </c>
      <c r="N28" s="22">
        <v>45009</v>
      </c>
      <c r="O28">
        <v>90</v>
      </c>
      <c r="P28">
        <v>4.9000000000000004</v>
      </c>
      <c r="Q28" s="23"/>
      <c r="R28" s="96"/>
      <c r="S28" s="21">
        <v>45040</v>
      </c>
      <c r="T28" s="22">
        <v>45040</v>
      </c>
      <c r="U28">
        <v>90</v>
      </c>
      <c r="V28">
        <v>4.9000000000000004</v>
      </c>
      <c r="W28" s="23"/>
      <c r="X28" s="96"/>
      <c r="Y28" s="21">
        <v>45070</v>
      </c>
      <c r="Z28" s="22">
        <v>45070</v>
      </c>
      <c r="AA28">
        <v>90</v>
      </c>
      <c r="AB28">
        <v>4.9000000000000004</v>
      </c>
      <c r="AC28" s="23"/>
      <c r="AD28" s="96"/>
      <c r="AE28" s="17">
        <v>45101</v>
      </c>
      <c r="AF28" s="18">
        <v>45101</v>
      </c>
      <c r="AG28" s="19"/>
      <c r="AH28" s="19"/>
      <c r="AI28" s="20"/>
      <c r="AJ28" s="95"/>
      <c r="AP28" s="34"/>
    </row>
    <row r="29" spans="1:42" x14ac:dyDescent="0.3">
      <c r="A29" s="13">
        <v>44951</v>
      </c>
      <c r="B29" s="14">
        <v>44951</v>
      </c>
      <c r="C29" s="15"/>
      <c r="D29" s="15"/>
      <c r="E29" s="16"/>
      <c r="F29" s="96"/>
      <c r="G29" s="17">
        <v>44982</v>
      </c>
      <c r="H29" s="18">
        <v>44982</v>
      </c>
      <c r="I29" s="19"/>
      <c r="J29" s="19"/>
      <c r="K29" s="20"/>
      <c r="L29" s="96"/>
      <c r="M29" s="17">
        <v>45010</v>
      </c>
      <c r="N29" s="18">
        <v>45010</v>
      </c>
      <c r="O29" s="19"/>
      <c r="P29" s="19"/>
      <c r="Q29" s="20"/>
      <c r="R29" s="96"/>
      <c r="S29" s="21">
        <v>45041</v>
      </c>
      <c r="T29" s="22">
        <v>45041</v>
      </c>
      <c r="U29">
        <v>90</v>
      </c>
      <c r="V29">
        <v>4.9000000000000004</v>
      </c>
      <c r="W29" s="23"/>
      <c r="X29" s="96"/>
      <c r="Y29" s="21">
        <v>45071</v>
      </c>
      <c r="Z29" s="22">
        <v>45071</v>
      </c>
      <c r="AA29">
        <v>90</v>
      </c>
      <c r="AB29">
        <v>4.9000000000000004</v>
      </c>
      <c r="AC29" s="23"/>
      <c r="AD29" s="96"/>
      <c r="AE29" s="17">
        <v>45102</v>
      </c>
      <c r="AF29" s="18">
        <v>45102</v>
      </c>
      <c r="AG29" s="19"/>
      <c r="AH29" s="19"/>
      <c r="AI29" s="20"/>
      <c r="AJ29" s="95"/>
      <c r="AP29" s="34"/>
    </row>
    <row r="30" spans="1:42" x14ac:dyDescent="0.3">
      <c r="A30" s="13">
        <v>44952</v>
      </c>
      <c r="B30" s="14">
        <v>44952</v>
      </c>
      <c r="C30" s="15"/>
      <c r="D30" s="15"/>
      <c r="E30" s="16"/>
      <c r="F30" s="96"/>
      <c r="G30" s="17">
        <v>44983</v>
      </c>
      <c r="H30" s="18">
        <v>44983</v>
      </c>
      <c r="I30" s="19"/>
      <c r="J30" s="19"/>
      <c r="K30" s="20"/>
      <c r="L30" s="96"/>
      <c r="M30" s="17">
        <v>45011</v>
      </c>
      <c r="N30" s="18">
        <v>45011</v>
      </c>
      <c r="O30" s="19"/>
      <c r="P30" s="19"/>
      <c r="Q30" s="20"/>
      <c r="R30" s="96"/>
      <c r="S30" s="21">
        <v>45042</v>
      </c>
      <c r="T30" s="22">
        <v>45042</v>
      </c>
      <c r="U30">
        <v>90</v>
      </c>
      <c r="V30">
        <v>4.9000000000000004</v>
      </c>
      <c r="W30" s="23"/>
      <c r="X30" s="96"/>
      <c r="Y30" s="21">
        <v>45072</v>
      </c>
      <c r="Z30" s="22">
        <v>45072</v>
      </c>
      <c r="AA30">
        <v>90</v>
      </c>
      <c r="AB30">
        <v>4.9000000000000004</v>
      </c>
      <c r="AC30" s="23"/>
      <c r="AD30" s="96"/>
      <c r="AE30" s="21">
        <v>45103</v>
      </c>
      <c r="AF30" s="22">
        <v>45103</v>
      </c>
      <c r="AG30">
        <v>90</v>
      </c>
      <c r="AH30">
        <v>4.9000000000000004</v>
      </c>
      <c r="AI30" s="23">
        <v>68.16</v>
      </c>
      <c r="AJ30" s="95"/>
      <c r="AP30" s="34"/>
    </row>
    <row r="31" spans="1:42" x14ac:dyDescent="0.3">
      <c r="A31" s="13">
        <v>44953</v>
      </c>
      <c r="B31" s="14">
        <v>44953</v>
      </c>
      <c r="C31" s="15"/>
      <c r="D31" s="15"/>
      <c r="E31" s="16"/>
      <c r="F31" s="96"/>
      <c r="G31" s="21">
        <v>44984</v>
      </c>
      <c r="H31" s="22">
        <v>44984</v>
      </c>
      <c r="I31">
        <v>90</v>
      </c>
      <c r="J31">
        <v>4.9000000000000004</v>
      </c>
      <c r="K31" s="23">
        <v>61.57</v>
      </c>
      <c r="L31" s="96"/>
      <c r="M31" s="21">
        <v>45012</v>
      </c>
      <c r="N31" s="22">
        <v>45012</v>
      </c>
      <c r="O31">
        <v>90</v>
      </c>
      <c r="P31">
        <v>4.9000000000000004</v>
      </c>
      <c r="Q31" s="23"/>
      <c r="R31" s="96"/>
      <c r="S31" s="21">
        <v>45043</v>
      </c>
      <c r="T31" s="22">
        <v>45043</v>
      </c>
      <c r="U31">
        <v>90</v>
      </c>
      <c r="V31">
        <v>4.9000000000000004</v>
      </c>
      <c r="W31" s="23"/>
      <c r="X31" s="96"/>
      <c r="Y31" s="17">
        <v>45073</v>
      </c>
      <c r="Z31" s="18">
        <v>45073</v>
      </c>
      <c r="AA31" s="19"/>
      <c r="AB31" s="19"/>
      <c r="AC31" s="20"/>
      <c r="AD31" s="96"/>
      <c r="AE31" s="21">
        <v>45104</v>
      </c>
      <c r="AF31" s="22">
        <v>45104</v>
      </c>
      <c r="AG31">
        <v>90</v>
      </c>
      <c r="AH31">
        <v>4.9000000000000004</v>
      </c>
      <c r="AI31" s="23"/>
      <c r="AJ31" s="95"/>
      <c r="AP31" s="34"/>
    </row>
    <row r="32" spans="1:42" x14ac:dyDescent="0.3">
      <c r="A32" s="17">
        <v>44954</v>
      </c>
      <c r="B32" s="18">
        <v>44954</v>
      </c>
      <c r="C32" s="19"/>
      <c r="D32" s="19"/>
      <c r="E32" s="20"/>
      <c r="F32" s="96"/>
      <c r="G32" s="21">
        <v>44985</v>
      </c>
      <c r="H32" s="22">
        <v>44985</v>
      </c>
      <c r="I32">
        <v>90</v>
      </c>
      <c r="J32">
        <v>4.9000000000000004</v>
      </c>
      <c r="K32" s="23"/>
      <c r="L32" s="96"/>
      <c r="M32" s="21">
        <v>45013</v>
      </c>
      <c r="N32" s="22">
        <v>45013</v>
      </c>
      <c r="O32">
        <v>90</v>
      </c>
      <c r="P32">
        <v>4.9000000000000004</v>
      </c>
      <c r="Q32" s="23">
        <v>56.07</v>
      </c>
      <c r="R32" s="96"/>
      <c r="S32" s="21">
        <v>45044</v>
      </c>
      <c r="T32" s="22">
        <v>45044</v>
      </c>
      <c r="U32">
        <v>90</v>
      </c>
      <c r="V32">
        <v>4.9000000000000004</v>
      </c>
      <c r="W32" s="23"/>
      <c r="X32" s="96"/>
      <c r="Y32" s="17">
        <v>45074</v>
      </c>
      <c r="Z32" s="18">
        <v>45074</v>
      </c>
      <c r="AA32" s="19"/>
      <c r="AB32" s="19"/>
      <c r="AC32" s="20"/>
      <c r="AD32" s="96"/>
      <c r="AE32" s="21">
        <v>45105</v>
      </c>
      <c r="AF32" s="22">
        <v>45105</v>
      </c>
      <c r="AG32">
        <v>90</v>
      </c>
      <c r="AH32">
        <v>4.9000000000000004</v>
      </c>
      <c r="AI32" s="23"/>
      <c r="AJ32" s="95"/>
      <c r="AP32" s="34"/>
    </row>
    <row r="33" spans="1:42" x14ac:dyDescent="0.3">
      <c r="A33" s="17">
        <v>44955</v>
      </c>
      <c r="B33" s="18">
        <v>44955</v>
      </c>
      <c r="C33" s="19"/>
      <c r="D33" s="19"/>
      <c r="E33" s="20"/>
      <c r="F33" s="96"/>
      <c r="G33" s="21"/>
      <c r="H33" s="22"/>
      <c r="K33" s="23"/>
      <c r="M33" s="21">
        <v>45014</v>
      </c>
      <c r="N33" s="22">
        <v>45014</v>
      </c>
      <c r="O33">
        <v>90</v>
      </c>
      <c r="P33">
        <v>4.9000000000000004</v>
      </c>
      <c r="Q33" s="23"/>
      <c r="R33" s="96"/>
      <c r="S33" s="17">
        <v>45045</v>
      </c>
      <c r="T33" s="18">
        <v>45045</v>
      </c>
      <c r="U33" s="19"/>
      <c r="V33" s="19"/>
      <c r="W33" s="20"/>
      <c r="X33" s="96"/>
      <c r="Y33" s="27">
        <v>45075</v>
      </c>
      <c r="Z33" s="28">
        <v>45075</v>
      </c>
      <c r="AA33" s="3"/>
      <c r="AB33" s="3"/>
      <c r="AC33" s="29"/>
      <c r="AD33" s="96"/>
      <c r="AE33" s="21">
        <v>45106</v>
      </c>
      <c r="AF33" s="22">
        <v>45106</v>
      </c>
      <c r="AG33">
        <v>90</v>
      </c>
      <c r="AH33">
        <v>4.9000000000000004</v>
      </c>
      <c r="AI33" s="23"/>
      <c r="AJ33" s="95"/>
      <c r="AP33" s="34"/>
    </row>
    <row r="34" spans="1:42" x14ac:dyDescent="0.3">
      <c r="A34" s="13">
        <v>44956</v>
      </c>
      <c r="B34" s="14">
        <v>44956</v>
      </c>
      <c r="C34" s="15"/>
      <c r="D34" s="15"/>
      <c r="E34" s="16"/>
      <c r="F34" s="96"/>
      <c r="G34" s="21"/>
      <c r="H34" s="22"/>
      <c r="K34" s="23"/>
      <c r="M34" s="21">
        <v>45015</v>
      </c>
      <c r="N34" s="22">
        <v>45015</v>
      </c>
      <c r="O34">
        <v>90</v>
      </c>
      <c r="P34">
        <v>4.9000000000000004</v>
      </c>
      <c r="Q34" s="23"/>
      <c r="R34" s="96"/>
      <c r="S34" s="17">
        <v>45046</v>
      </c>
      <c r="T34" s="18">
        <v>45046</v>
      </c>
      <c r="U34" s="19"/>
      <c r="V34" s="19"/>
      <c r="W34" s="20"/>
      <c r="X34" s="96"/>
      <c r="Y34" s="21">
        <v>45076</v>
      </c>
      <c r="Z34" s="22">
        <v>45076</v>
      </c>
      <c r="AA34">
        <v>90</v>
      </c>
      <c r="AB34">
        <v>4.9000000000000004</v>
      </c>
      <c r="AC34" s="23">
        <v>50.01</v>
      </c>
      <c r="AD34" s="96"/>
      <c r="AE34" s="21">
        <v>45107</v>
      </c>
      <c r="AF34" s="22">
        <v>45107</v>
      </c>
      <c r="AG34">
        <v>90</v>
      </c>
      <c r="AH34">
        <v>4.9000000000000004</v>
      </c>
      <c r="AI34" s="23"/>
      <c r="AJ34" s="95"/>
      <c r="AP34" s="34"/>
    </row>
    <row r="35" spans="1:42" x14ac:dyDescent="0.3">
      <c r="A35" s="13">
        <v>44957</v>
      </c>
      <c r="B35" s="14">
        <v>44957</v>
      </c>
      <c r="C35" s="15"/>
      <c r="D35" s="15"/>
      <c r="E35" s="16"/>
      <c r="F35" s="96"/>
      <c r="G35" s="21"/>
      <c r="H35" s="22"/>
      <c r="K35" s="23"/>
      <c r="M35" s="21">
        <v>45016</v>
      </c>
      <c r="N35" s="22">
        <v>45016</v>
      </c>
      <c r="O35">
        <v>90</v>
      </c>
      <c r="P35">
        <v>4.9000000000000004</v>
      </c>
      <c r="Q35" s="23"/>
      <c r="R35" s="96"/>
      <c r="S35" s="21"/>
      <c r="T35" s="22"/>
      <c r="W35" s="23"/>
      <c r="Y35" s="21">
        <v>45077</v>
      </c>
      <c r="Z35" s="22">
        <v>45077</v>
      </c>
      <c r="AA35">
        <v>90</v>
      </c>
      <c r="AB35">
        <v>4.9000000000000004</v>
      </c>
      <c r="AC35" s="23"/>
      <c r="AD35" s="96"/>
      <c r="AE35" s="21"/>
      <c r="AF35" s="22"/>
      <c r="AI35" s="23"/>
      <c r="AJ35" s="32"/>
      <c r="AP35" s="34"/>
    </row>
    <row r="36" spans="1:42" s="34" customFormat="1" ht="12" x14ac:dyDescent="0.25">
      <c r="A36" s="53" t="s">
        <v>38</v>
      </c>
      <c r="B36" s="54"/>
      <c r="C36" s="49"/>
      <c r="D36" s="49"/>
      <c r="E36" s="50"/>
      <c r="G36" s="53" t="s">
        <v>38</v>
      </c>
      <c r="H36" s="54"/>
      <c r="I36" s="49"/>
      <c r="J36" s="49"/>
      <c r="K36" s="50">
        <v>534.86</v>
      </c>
      <c r="M36" s="53" t="s">
        <v>38</v>
      </c>
      <c r="N36" s="54"/>
      <c r="O36" s="49"/>
      <c r="P36" s="49"/>
      <c r="Q36" s="48">
        <v>1807.3</v>
      </c>
      <c r="S36" s="53" t="s">
        <v>38</v>
      </c>
      <c r="T36" s="54"/>
      <c r="U36" s="49"/>
      <c r="V36" s="49"/>
      <c r="W36" s="48">
        <v>1475.31</v>
      </c>
      <c r="Y36" s="53" t="s">
        <v>38</v>
      </c>
      <c r="Z36" s="54"/>
      <c r="AA36" s="49"/>
      <c r="AB36" s="49"/>
      <c r="AC36" s="48">
        <v>2050.25</v>
      </c>
      <c r="AE36" s="53" t="s">
        <v>38</v>
      </c>
      <c r="AF36" s="54"/>
      <c r="AG36" s="49"/>
      <c r="AH36" s="49"/>
      <c r="AI36" s="48">
        <v>1799.71</v>
      </c>
    </row>
    <row r="37" spans="1:42" s="34" customFormat="1" ht="12" x14ac:dyDescent="0.25">
      <c r="A37" s="97" t="s">
        <v>39</v>
      </c>
      <c r="B37" s="98">
        <f>COUNTIF(E5:E35,A37)</f>
        <v>0</v>
      </c>
      <c r="C37" s="98"/>
      <c r="D37" s="98"/>
      <c r="E37" s="99"/>
      <c r="G37" s="97" t="s">
        <v>39</v>
      </c>
      <c r="H37" s="98">
        <f>COUNTIF(K5:K35,G37)</f>
        <v>0</v>
      </c>
      <c r="I37" s="98"/>
      <c r="J37" s="98"/>
      <c r="K37" s="99"/>
      <c r="M37" s="97" t="s">
        <v>39</v>
      </c>
      <c r="N37" s="98">
        <f>COUNTIF(Q5:Q35,M37)</f>
        <v>0</v>
      </c>
      <c r="O37" s="98"/>
      <c r="P37" s="98"/>
      <c r="Q37" s="100"/>
      <c r="S37" s="97" t="s">
        <v>39</v>
      </c>
      <c r="T37" s="98">
        <f>COUNTIF(W5:W35,S37)</f>
        <v>0</v>
      </c>
      <c r="U37" s="98"/>
      <c r="V37" s="98"/>
      <c r="W37" s="100"/>
      <c r="Y37" s="97" t="s">
        <v>39</v>
      </c>
      <c r="Z37" s="98">
        <v>0</v>
      </c>
      <c r="AA37" s="98"/>
      <c r="AB37" s="98"/>
      <c r="AC37" s="100"/>
      <c r="AE37" s="97" t="s">
        <v>39</v>
      </c>
      <c r="AF37" s="98">
        <f>COUNTIF(AI5:AI35,AE37)</f>
        <v>0</v>
      </c>
      <c r="AG37" s="98"/>
      <c r="AH37" s="98"/>
      <c r="AI37" s="100"/>
    </row>
    <row r="38" spans="1:42" x14ac:dyDescent="0.3">
      <c r="A38" s="41" t="s">
        <v>10</v>
      </c>
      <c r="B38" s="42">
        <f>COUNTIF(C5:C35,90)</f>
        <v>0</v>
      </c>
      <c r="C38" s="43">
        <f>SUM(C5:C35)</f>
        <v>0</v>
      </c>
      <c r="D38" s="43">
        <f>SUM(D5:D35)</f>
        <v>0</v>
      </c>
      <c r="E38" s="44">
        <f>SUM(E5:E35)</f>
        <v>0</v>
      </c>
      <c r="G38" s="41" t="s">
        <v>10</v>
      </c>
      <c r="H38" s="42">
        <f>COUNTIF(I5:I35,90)</f>
        <v>17</v>
      </c>
      <c r="I38" s="43">
        <f>SUM(I5:I35)</f>
        <v>1530</v>
      </c>
      <c r="J38" s="43">
        <f>SUM(J5:J35)</f>
        <v>83.300000000000011</v>
      </c>
      <c r="K38" s="44">
        <f>SUM(K5:K35)</f>
        <v>129.03</v>
      </c>
      <c r="M38" s="41" t="s">
        <v>10</v>
      </c>
      <c r="N38" s="42">
        <f>COUNTIF(O5:O35,90)</f>
        <v>23</v>
      </c>
      <c r="O38" s="43">
        <f>SUM(O5:O35)</f>
        <v>2070</v>
      </c>
      <c r="P38" s="43">
        <f>SUM(P5:P35)</f>
        <v>112.70000000000005</v>
      </c>
      <c r="Q38" s="44">
        <f>SUM(Q5:Q35)</f>
        <v>248.34</v>
      </c>
      <c r="S38" s="41" t="s">
        <v>10</v>
      </c>
      <c r="T38" s="42">
        <f>COUNTIF(U5:U35,90)</f>
        <v>20</v>
      </c>
      <c r="U38" s="43">
        <f>SUM(U5:U35)</f>
        <v>1800</v>
      </c>
      <c r="V38" s="43">
        <f>SUM(V5:V35)</f>
        <v>98.000000000000028</v>
      </c>
      <c r="W38" s="44">
        <f>SUM(W5:W35)</f>
        <v>105.23</v>
      </c>
      <c r="Y38" s="41" t="s">
        <v>10</v>
      </c>
      <c r="Z38" s="42">
        <f>COUNTIF(AA5:AA35,90)</f>
        <v>19</v>
      </c>
      <c r="AA38" s="43">
        <f>SUM(AA5:AA35)</f>
        <v>1710</v>
      </c>
      <c r="AB38" s="43">
        <f>SUM(AB5:AB35)</f>
        <v>93.100000000000023</v>
      </c>
      <c r="AC38" s="44">
        <f>SUM(AC5:AC35)</f>
        <v>307.96999999999997</v>
      </c>
      <c r="AE38" s="41" t="s">
        <v>10</v>
      </c>
      <c r="AF38" s="42">
        <f>COUNTIF(AG5:AG35,90)</f>
        <v>22</v>
      </c>
      <c r="AG38" s="43">
        <f>SUM(AG5:AG35)</f>
        <v>1980</v>
      </c>
      <c r="AH38" s="43">
        <f>SUM(AH5:AH35)</f>
        <v>107.80000000000004</v>
      </c>
      <c r="AI38" s="44">
        <f>SUM(AI5:AI35)</f>
        <v>242.24999999999997</v>
      </c>
      <c r="AJ38" s="32"/>
      <c r="AP38" s="34"/>
    </row>
    <row r="40" spans="1:42" ht="18" x14ac:dyDescent="0.35">
      <c r="A40" s="107">
        <v>45108</v>
      </c>
      <c r="B40" s="108"/>
      <c r="C40" s="108"/>
      <c r="D40" s="108"/>
      <c r="E40" s="109"/>
      <c r="G40" s="107">
        <v>45139</v>
      </c>
      <c r="H40" s="108"/>
      <c r="I40" s="108"/>
      <c r="J40" s="108"/>
      <c r="K40" s="109"/>
      <c r="M40" s="107">
        <v>45170</v>
      </c>
      <c r="N40" s="108"/>
      <c r="O40" s="108"/>
      <c r="P40" s="108"/>
      <c r="Q40" s="109"/>
      <c r="S40" s="107">
        <v>45200</v>
      </c>
      <c r="T40" s="108"/>
      <c r="U40" s="108"/>
      <c r="V40" s="108"/>
      <c r="W40" s="109"/>
      <c r="Y40" s="107">
        <v>45231</v>
      </c>
      <c r="Z40" s="108"/>
      <c r="AA40" s="108"/>
      <c r="AB40" s="108"/>
      <c r="AC40" s="109"/>
      <c r="AE40" s="107">
        <v>45261</v>
      </c>
      <c r="AF40" s="108"/>
      <c r="AG40" s="108"/>
      <c r="AH40" s="108"/>
      <c r="AI40" s="109"/>
    </row>
    <row r="41" spans="1:42" x14ac:dyDescent="0.3">
      <c r="A41" s="10" t="s">
        <v>13</v>
      </c>
      <c r="B41" s="11" t="s">
        <v>12</v>
      </c>
      <c r="C41" s="11" t="s">
        <v>2</v>
      </c>
      <c r="D41" s="11" t="s">
        <v>16</v>
      </c>
      <c r="E41" s="12" t="s">
        <v>11</v>
      </c>
      <c r="G41" s="10" t="s">
        <v>13</v>
      </c>
      <c r="H41" s="11" t="s">
        <v>12</v>
      </c>
      <c r="I41" s="11" t="s">
        <v>2</v>
      </c>
      <c r="J41" s="11" t="s">
        <v>16</v>
      </c>
      <c r="K41" s="12" t="s">
        <v>11</v>
      </c>
      <c r="M41" s="10" t="s">
        <v>13</v>
      </c>
      <c r="N41" s="11" t="s">
        <v>12</v>
      </c>
      <c r="O41" s="11" t="s">
        <v>2</v>
      </c>
      <c r="P41" s="11" t="s">
        <v>16</v>
      </c>
      <c r="Q41" s="12" t="s">
        <v>11</v>
      </c>
      <c r="S41" s="10" t="s">
        <v>13</v>
      </c>
      <c r="T41" s="11" t="s">
        <v>12</v>
      </c>
      <c r="U41" s="11" t="s">
        <v>2</v>
      </c>
      <c r="V41" s="11" t="s">
        <v>16</v>
      </c>
      <c r="W41" s="12" t="s">
        <v>11</v>
      </c>
      <c r="Y41" s="10" t="s">
        <v>13</v>
      </c>
      <c r="Z41" s="11" t="s">
        <v>12</v>
      </c>
      <c r="AA41" s="11" t="s">
        <v>2</v>
      </c>
      <c r="AB41" s="11" t="s">
        <v>16</v>
      </c>
      <c r="AC41" s="12" t="s">
        <v>11</v>
      </c>
      <c r="AE41" s="10" t="s">
        <v>13</v>
      </c>
      <c r="AF41" s="11" t="s">
        <v>12</v>
      </c>
      <c r="AG41" s="11" t="s">
        <v>2</v>
      </c>
      <c r="AH41" s="11" t="s">
        <v>16</v>
      </c>
      <c r="AI41" s="12" t="s">
        <v>11</v>
      </c>
    </row>
    <row r="42" spans="1:42" x14ac:dyDescent="0.3">
      <c r="A42" s="17">
        <v>45108</v>
      </c>
      <c r="B42" s="18">
        <v>45108</v>
      </c>
      <c r="C42" s="19"/>
      <c r="D42" s="19"/>
      <c r="E42" s="20"/>
      <c r="F42" s="86"/>
      <c r="G42" s="21">
        <v>45139</v>
      </c>
      <c r="H42" s="22">
        <v>45139</v>
      </c>
      <c r="I42">
        <v>90</v>
      </c>
      <c r="J42">
        <v>4.9000000000000004</v>
      </c>
      <c r="K42" s="23"/>
      <c r="L42" s="86"/>
      <c r="M42" s="13">
        <v>45170</v>
      </c>
      <c r="N42" s="14">
        <v>45170</v>
      </c>
      <c r="O42" s="15"/>
      <c r="P42" s="15"/>
      <c r="Q42" s="16"/>
      <c r="R42" s="86"/>
      <c r="S42" s="17">
        <v>45200</v>
      </c>
      <c r="T42" s="18">
        <v>45200</v>
      </c>
      <c r="U42" s="19"/>
      <c r="V42" s="19"/>
      <c r="W42" s="20"/>
      <c r="X42" s="86"/>
      <c r="Y42" s="27">
        <v>45231</v>
      </c>
      <c r="Z42" s="28">
        <v>44927</v>
      </c>
      <c r="AA42" s="3"/>
      <c r="AB42" s="3"/>
      <c r="AC42" s="29"/>
      <c r="AD42" s="86"/>
      <c r="AE42" s="21">
        <v>45261</v>
      </c>
      <c r="AF42" s="22">
        <v>45261</v>
      </c>
      <c r="AG42">
        <v>90</v>
      </c>
      <c r="AH42">
        <v>4.9000000000000004</v>
      </c>
      <c r="AI42" s="23">
        <v>65.59</v>
      </c>
      <c r="AJ42" s="86"/>
    </row>
    <row r="43" spans="1:42" x14ac:dyDescent="0.3">
      <c r="A43" s="17">
        <v>45109</v>
      </c>
      <c r="B43" s="18">
        <v>45109</v>
      </c>
      <c r="C43" s="19"/>
      <c r="D43" s="19"/>
      <c r="E43" s="20"/>
      <c r="F43" s="86"/>
      <c r="G43" s="21">
        <v>45140</v>
      </c>
      <c r="H43" s="22">
        <v>45140</v>
      </c>
      <c r="I43">
        <v>90</v>
      </c>
      <c r="J43">
        <v>4.9000000000000004</v>
      </c>
      <c r="K43" s="23">
        <v>65.63</v>
      </c>
      <c r="L43" s="86"/>
      <c r="M43" s="17">
        <v>45171</v>
      </c>
      <c r="N43" s="18">
        <v>45171</v>
      </c>
      <c r="O43" s="19"/>
      <c r="P43" s="19"/>
      <c r="Q43" s="20"/>
      <c r="R43" s="86"/>
      <c r="S43" s="21">
        <v>45201</v>
      </c>
      <c r="T43" s="22">
        <v>45201</v>
      </c>
      <c r="U43">
        <v>90</v>
      </c>
      <c r="V43">
        <v>4.9000000000000004</v>
      </c>
      <c r="W43" s="23"/>
      <c r="X43" s="86"/>
      <c r="Y43" s="21">
        <v>45232</v>
      </c>
      <c r="Z43" s="22">
        <v>44928</v>
      </c>
      <c r="AA43">
        <v>90</v>
      </c>
      <c r="AB43">
        <v>4.9000000000000004</v>
      </c>
      <c r="AC43" s="23"/>
      <c r="AD43" s="86"/>
      <c r="AE43" s="17">
        <v>45262</v>
      </c>
      <c r="AF43" s="18">
        <v>45262</v>
      </c>
      <c r="AG43" s="19"/>
      <c r="AH43" s="19"/>
      <c r="AI43" s="20"/>
      <c r="AJ43" s="86"/>
    </row>
    <row r="44" spans="1:42" x14ac:dyDescent="0.3">
      <c r="A44" s="21">
        <v>45110</v>
      </c>
      <c r="B44" s="22">
        <v>45110</v>
      </c>
      <c r="C44">
        <v>90</v>
      </c>
      <c r="D44">
        <v>4.9000000000000004</v>
      </c>
      <c r="E44" s="23"/>
      <c r="F44" s="86"/>
      <c r="G44" s="21">
        <v>45141</v>
      </c>
      <c r="H44" s="22">
        <v>45141</v>
      </c>
      <c r="I44">
        <v>90</v>
      </c>
      <c r="J44">
        <v>4.9000000000000004</v>
      </c>
      <c r="K44" s="23"/>
      <c r="L44" s="86"/>
      <c r="M44" s="17">
        <v>45172</v>
      </c>
      <c r="N44" s="18">
        <v>45172</v>
      </c>
      <c r="O44" s="19"/>
      <c r="P44" s="19"/>
      <c r="Q44" s="20"/>
      <c r="R44" s="86"/>
      <c r="S44" s="21">
        <v>45202</v>
      </c>
      <c r="T44" s="22">
        <v>45202</v>
      </c>
      <c r="U44">
        <v>90</v>
      </c>
      <c r="V44">
        <v>4.9000000000000004</v>
      </c>
      <c r="W44" s="26">
        <v>65.819999999999993</v>
      </c>
      <c r="X44" s="86"/>
      <c r="Y44" s="21">
        <v>45233</v>
      </c>
      <c r="Z44" s="22">
        <v>44929</v>
      </c>
      <c r="AA44">
        <v>90</v>
      </c>
      <c r="AB44">
        <v>4.9000000000000004</v>
      </c>
      <c r="AC44" s="23">
        <v>64.81</v>
      </c>
      <c r="AD44" s="86"/>
      <c r="AE44" s="17">
        <v>45263</v>
      </c>
      <c r="AF44" s="18">
        <v>45263</v>
      </c>
      <c r="AG44" s="19"/>
      <c r="AH44" s="19"/>
      <c r="AI44" s="20"/>
      <c r="AJ44" s="86"/>
    </row>
    <row r="45" spans="1:42" x14ac:dyDescent="0.3">
      <c r="A45" s="21">
        <v>45111</v>
      </c>
      <c r="B45" s="22">
        <v>45111</v>
      </c>
      <c r="C45">
        <v>90</v>
      </c>
      <c r="D45">
        <v>4.9000000000000004</v>
      </c>
      <c r="E45" s="23"/>
      <c r="F45" s="86"/>
      <c r="G45" s="21">
        <v>45142</v>
      </c>
      <c r="H45" s="22">
        <v>45142</v>
      </c>
      <c r="I45">
        <v>90</v>
      </c>
      <c r="J45">
        <v>4.9000000000000004</v>
      </c>
      <c r="K45" s="23"/>
      <c r="L45" s="86"/>
      <c r="M45" s="21">
        <v>45173</v>
      </c>
      <c r="N45" s="22">
        <v>45173</v>
      </c>
      <c r="O45">
        <v>90</v>
      </c>
      <c r="P45">
        <v>4.9000000000000004</v>
      </c>
      <c r="Q45" s="23"/>
      <c r="R45" s="86"/>
      <c r="S45" s="21">
        <v>45203</v>
      </c>
      <c r="T45" s="22">
        <v>45203</v>
      </c>
      <c r="U45">
        <v>90</v>
      </c>
      <c r="V45">
        <v>4.9000000000000004</v>
      </c>
      <c r="W45" s="23"/>
      <c r="X45" s="86"/>
      <c r="Y45" s="17">
        <v>45234</v>
      </c>
      <c r="Z45" s="18">
        <v>44930</v>
      </c>
      <c r="AA45" s="19"/>
      <c r="AB45" s="19"/>
      <c r="AC45" s="20"/>
      <c r="AD45" s="86"/>
      <c r="AE45" s="21">
        <v>45264</v>
      </c>
      <c r="AF45" s="22">
        <v>45264</v>
      </c>
      <c r="AG45">
        <v>90</v>
      </c>
      <c r="AH45">
        <v>4.9000000000000004</v>
      </c>
      <c r="AI45" s="23"/>
      <c r="AJ45" s="86"/>
    </row>
    <row r="46" spans="1:42" x14ac:dyDescent="0.3">
      <c r="A46" s="21">
        <v>45112</v>
      </c>
      <c r="B46" s="22">
        <v>45112</v>
      </c>
      <c r="C46">
        <v>90</v>
      </c>
      <c r="D46">
        <v>4.9000000000000004</v>
      </c>
      <c r="E46" s="23"/>
      <c r="F46" s="86"/>
      <c r="G46" s="17">
        <v>45143</v>
      </c>
      <c r="H46" s="18">
        <v>45143</v>
      </c>
      <c r="I46" s="19"/>
      <c r="J46" s="19"/>
      <c r="K46" s="20"/>
      <c r="L46" s="86"/>
      <c r="M46" s="21">
        <v>45174</v>
      </c>
      <c r="N46" s="22">
        <v>45174</v>
      </c>
      <c r="O46">
        <v>90</v>
      </c>
      <c r="P46">
        <v>4.9000000000000004</v>
      </c>
      <c r="Q46" s="23"/>
      <c r="R46" s="86"/>
      <c r="S46" s="21">
        <v>45204</v>
      </c>
      <c r="T46" s="22">
        <v>45204</v>
      </c>
      <c r="U46">
        <v>90</v>
      </c>
      <c r="V46">
        <v>4.9000000000000004</v>
      </c>
      <c r="W46" s="23"/>
      <c r="X46" s="86"/>
      <c r="Y46" s="17">
        <v>45235</v>
      </c>
      <c r="Z46" s="18">
        <v>44931</v>
      </c>
      <c r="AA46" s="19"/>
      <c r="AB46" s="19"/>
      <c r="AC46" s="20"/>
      <c r="AD46" s="86"/>
      <c r="AE46" s="21">
        <v>45265</v>
      </c>
      <c r="AF46" s="22">
        <v>45265</v>
      </c>
      <c r="AG46">
        <v>90</v>
      </c>
      <c r="AH46">
        <v>4.9000000000000004</v>
      </c>
      <c r="AI46" s="23"/>
      <c r="AJ46" s="86"/>
    </row>
    <row r="47" spans="1:42" x14ac:dyDescent="0.3">
      <c r="A47" s="21">
        <v>45113</v>
      </c>
      <c r="B47" s="22">
        <v>45113</v>
      </c>
      <c r="C47">
        <v>90</v>
      </c>
      <c r="D47">
        <v>4.9000000000000004</v>
      </c>
      <c r="E47" s="23"/>
      <c r="F47" s="86"/>
      <c r="G47" s="17">
        <v>45144</v>
      </c>
      <c r="H47" s="18">
        <v>45144</v>
      </c>
      <c r="I47" s="19"/>
      <c r="J47" s="19"/>
      <c r="K47" s="20"/>
      <c r="L47" s="86"/>
      <c r="M47" s="21">
        <v>45175</v>
      </c>
      <c r="N47" s="22">
        <v>45175</v>
      </c>
      <c r="O47">
        <v>90</v>
      </c>
      <c r="P47">
        <v>4.9000000000000004</v>
      </c>
      <c r="Q47" s="23">
        <v>66.52</v>
      </c>
      <c r="R47" s="86"/>
      <c r="S47" s="21">
        <v>45205</v>
      </c>
      <c r="T47" s="22">
        <v>45205</v>
      </c>
      <c r="U47">
        <v>90</v>
      </c>
      <c r="V47">
        <v>4.9000000000000004</v>
      </c>
      <c r="W47" s="23"/>
      <c r="X47" s="86"/>
      <c r="Y47" s="21">
        <v>45236</v>
      </c>
      <c r="Z47" s="22">
        <v>44932</v>
      </c>
      <c r="AA47">
        <v>90</v>
      </c>
      <c r="AB47">
        <v>4.9000000000000004</v>
      </c>
      <c r="AC47" s="23"/>
      <c r="AD47" s="86"/>
      <c r="AE47" s="21">
        <v>45266</v>
      </c>
      <c r="AF47" s="22">
        <v>45266</v>
      </c>
      <c r="AG47">
        <v>90</v>
      </c>
      <c r="AH47">
        <v>4.9000000000000004</v>
      </c>
      <c r="AI47" s="23"/>
      <c r="AJ47" s="86"/>
    </row>
    <row r="48" spans="1:42" x14ac:dyDescent="0.3">
      <c r="A48" s="21">
        <v>45114</v>
      </c>
      <c r="B48" s="22">
        <v>45114</v>
      </c>
      <c r="C48">
        <v>90</v>
      </c>
      <c r="D48">
        <v>4.9000000000000004</v>
      </c>
      <c r="E48" s="23"/>
      <c r="F48" s="86"/>
      <c r="G48" s="21">
        <v>45145</v>
      </c>
      <c r="H48" s="22">
        <v>45145</v>
      </c>
      <c r="I48">
        <v>90</v>
      </c>
      <c r="J48">
        <v>4.9000000000000004</v>
      </c>
      <c r="K48" s="23"/>
      <c r="L48" s="86"/>
      <c r="M48" s="21">
        <v>45176</v>
      </c>
      <c r="N48" s="22">
        <v>45176</v>
      </c>
      <c r="O48">
        <v>90</v>
      </c>
      <c r="P48">
        <v>4.9000000000000004</v>
      </c>
      <c r="Q48" s="23"/>
      <c r="R48" s="86"/>
      <c r="S48" s="17">
        <v>45206</v>
      </c>
      <c r="T48" s="18">
        <v>45206</v>
      </c>
      <c r="U48" s="19"/>
      <c r="V48" s="19"/>
      <c r="W48" s="20"/>
      <c r="X48" s="86"/>
      <c r="Y48" s="21">
        <v>45237</v>
      </c>
      <c r="Z48" s="22">
        <v>44933</v>
      </c>
      <c r="AA48">
        <v>90</v>
      </c>
      <c r="AB48">
        <v>4.9000000000000004</v>
      </c>
      <c r="AC48" s="23"/>
      <c r="AD48" s="86"/>
      <c r="AE48" s="21">
        <v>45267</v>
      </c>
      <c r="AF48" s="22">
        <v>45267</v>
      </c>
      <c r="AG48">
        <v>90</v>
      </c>
      <c r="AH48">
        <v>4.9000000000000004</v>
      </c>
      <c r="AI48" s="23"/>
      <c r="AJ48" s="86"/>
    </row>
    <row r="49" spans="1:36" x14ac:dyDescent="0.3">
      <c r="A49" s="17">
        <v>45115</v>
      </c>
      <c r="B49" s="18">
        <v>45115</v>
      </c>
      <c r="C49" s="19"/>
      <c r="D49" s="19"/>
      <c r="E49" s="20"/>
      <c r="F49" s="86"/>
      <c r="G49" s="21">
        <v>45146</v>
      </c>
      <c r="H49" s="22">
        <v>45146</v>
      </c>
      <c r="I49">
        <v>90</v>
      </c>
      <c r="J49">
        <v>4.9000000000000004</v>
      </c>
      <c r="K49" s="23"/>
      <c r="L49" s="86"/>
      <c r="M49" s="21">
        <v>45177</v>
      </c>
      <c r="N49" s="22">
        <v>45177</v>
      </c>
      <c r="O49">
        <v>90</v>
      </c>
      <c r="P49">
        <v>4.9000000000000004</v>
      </c>
      <c r="Q49" s="23"/>
      <c r="R49" s="86"/>
      <c r="S49" s="17">
        <v>45207</v>
      </c>
      <c r="T49" s="18">
        <v>45207</v>
      </c>
      <c r="U49" s="19"/>
      <c r="V49" s="19"/>
      <c r="W49" s="20"/>
      <c r="X49" s="86"/>
      <c r="Y49" s="21">
        <v>45238</v>
      </c>
      <c r="Z49" s="22">
        <v>44934</v>
      </c>
      <c r="AA49">
        <v>90</v>
      </c>
      <c r="AB49">
        <v>4.9000000000000004</v>
      </c>
      <c r="AC49" s="23"/>
      <c r="AD49" s="86"/>
      <c r="AE49" s="21">
        <v>45268</v>
      </c>
      <c r="AF49" s="22">
        <v>45268</v>
      </c>
      <c r="AG49">
        <v>90</v>
      </c>
      <c r="AH49">
        <v>4.9000000000000004</v>
      </c>
      <c r="AI49" s="23"/>
      <c r="AJ49" s="86"/>
    </row>
    <row r="50" spans="1:36" x14ac:dyDescent="0.3">
      <c r="A50" s="17">
        <v>45116</v>
      </c>
      <c r="B50" s="18">
        <v>45116</v>
      </c>
      <c r="C50" s="19"/>
      <c r="D50" s="19"/>
      <c r="E50" s="20"/>
      <c r="F50" s="86"/>
      <c r="G50" s="21">
        <v>45147</v>
      </c>
      <c r="H50" s="22">
        <v>45147</v>
      </c>
      <c r="I50">
        <v>90</v>
      </c>
      <c r="J50">
        <v>4.9000000000000004</v>
      </c>
      <c r="K50" s="23"/>
      <c r="L50" s="86"/>
      <c r="M50" s="17">
        <v>45178</v>
      </c>
      <c r="N50" s="18">
        <v>45178</v>
      </c>
      <c r="O50" s="19"/>
      <c r="P50" s="19"/>
      <c r="Q50" s="20"/>
      <c r="R50" s="86"/>
      <c r="S50" s="21">
        <v>45208</v>
      </c>
      <c r="T50" s="22">
        <v>45208</v>
      </c>
      <c r="U50">
        <v>90</v>
      </c>
      <c r="V50">
        <v>4.9000000000000004</v>
      </c>
      <c r="W50" s="23"/>
      <c r="X50" s="86"/>
      <c r="Y50" s="21">
        <v>45239</v>
      </c>
      <c r="Z50" s="22">
        <v>44935</v>
      </c>
      <c r="AA50">
        <v>90</v>
      </c>
      <c r="AB50">
        <v>4.9000000000000004</v>
      </c>
      <c r="AC50" s="23"/>
      <c r="AD50" s="86"/>
      <c r="AE50" s="17">
        <v>45269</v>
      </c>
      <c r="AF50" s="18">
        <v>45269</v>
      </c>
      <c r="AG50" s="19"/>
      <c r="AH50" s="19"/>
      <c r="AI50" s="20"/>
      <c r="AJ50" s="86"/>
    </row>
    <row r="51" spans="1:36" x14ac:dyDescent="0.3">
      <c r="A51" s="21">
        <v>45117</v>
      </c>
      <c r="B51" s="22">
        <v>45117</v>
      </c>
      <c r="C51">
        <v>90</v>
      </c>
      <c r="D51">
        <v>4.9000000000000004</v>
      </c>
      <c r="E51" s="23"/>
      <c r="F51" s="86"/>
      <c r="G51" s="21">
        <v>45148</v>
      </c>
      <c r="H51" s="22">
        <v>45148</v>
      </c>
      <c r="I51">
        <v>90</v>
      </c>
      <c r="J51">
        <v>4.9000000000000004</v>
      </c>
      <c r="K51" s="23"/>
      <c r="L51" s="86"/>
      <c r="M51" s="17">
        <v>45179</v>
      </c>
      <c r="N51" s="18">
        <v>45179</v>
      </c>
      <c r="O51" s="19"/>
      <c r="P51" s="19"/>
      <c r="Q51" s="20"/>
      <c r="R51" s="86"/>
      <c r="S51" s="21">
        <v>45209</v>
      </c>
      <c r="T51" s="22">
        <v>45209</v>
      </c>
      <c r="U51">
        <v>90</v>
      </c>
      <c r="V51">
        <v>4.9000000000000004</v>
      </c>
      <c r="W51" s="23">
        <v>61.54</v>
      </c>
      <c r="X51" s="86"/>
      <c r="Y51" s="21">
        <v>45240</v>
      </c>
      <c r="Z51" s="22">
        <v>44936</v>
      </c>
      <c r="AA51">
        <v>90</v>
      </c>
      <c r="AB51">
        <v>4.9000000000000004</v>
      </c>
      <c r="AC51" s="23">
        <v>59.96</v>
      </c>
      <c r="AD51" s="86"/>
      <c r="AE51" s="17">
        <v>45270</v>
      </c>
      <c r="AF51" s="18">
        <v>45270</v>
      </c>
      <c r="AG51" s="19"/>
      <c r="AH51" s="19"/>
      <c r="AI51" s="20"/>
      <c r="AJ51" s="86"/>
    </row>
    <row r="52" spans="1:36" x14ac:dyDescent="0.3">
      <c r="A52" s="21">
        <v>45118</v>
      </c>
      <c r="B52" s="22">
        <v>45118</v>
      </c>
      <c r="C52">
        <v>90</v>
      </c>
      <c r="D52">
        <v>4.9000000000000004</v>
      </c>
      <c r="E52" s="23">
        <v>53.33</v>
      </c>
      <c r="F52" s="86"/>
      <c r="G52" s="21">
        <v>45149</v>
      </c>
      <c r="H52" s="22">
        <v>45149</v>
      </c>
      <c r="I52">
        <v>90</v>
      </c>
      <c r="J52">
        <v>4.9000000000000004</v>
      </c>
      <c r="K52" s="23">
        <v>66.45</v>
      </c>
      <c r="L52" s="86"/>
      <c r="M52" s="21">
        <v>45180</v>
      </c>
      <c r="N52" s="22">
        <v>45180</v>
      </c>
      <c r="O52">
        <v>90</v>
      </c>
      <c r="P52">
        <v>4.9000000000000004</v>
      </c>
      <c r="Q52" s="23"/>
      <c r="R52" s="86"/>
      <c r="S52" s="21">
        <v>45210</v>
      </c>
      <c r="T52" s="22">
        <v>45210</v>
      </c>
      <c r="U52">
        <v>90</v>
      </c>
      <c r="V52">
        <v>4.9000000000000004</v>
      </c>
      <c r="W52" s="23"/>
      <c r="X52" s="86"/>
      <c r="Y52" s="17">
        <v>45241</v>
      </c>
      <c r="Z52" s="18">
        <v>44937</v>
      </c>
      <c r="AA52" s="19"/>
      <c r="AB52" s="19"/>
      <c r="AC52" s="20"/>
      <c r="AD52" s="86"/>
      <c r="AE52" s="21">
        <v>45271</v>
      </c>
      <c r="AF52" s="22">
        <v>45271</v>
      </c>
      <c r="AG52">
        <v>90</v>
      </c>
      <c r="AH52">
        <v>4.9000000000000004</v>
      </c>
      <c r="AI52" s="23">
        <v>63.36</v>
      </c>
      <c r="AJ52" s="86"/>
    </row>
    <row r="53" spans="1:36" x14ac:dyDescent="0.3">
      <c r="A53" s="21">
        <v>45119</v>
      </c>
      <c r="B53" s="22">
        <v>45119</v>
      </c>
      <c r="C53">
        <v>90</v>
      </c>
      <c r="D53">
        <v>4.9000000000000004</v>
      </c>
      <c r="E53" s="23"/>
      <c r="F53" s="86"/>
      <c r="G53" s="17">
        <v>45150</v>
      </c>
      <c r="H53" s="18">
        <v>45150</v>
      </c>
      <c r="I53" s="19"/>
      <c r="J53" s="19"/>
      <c r="K53" s="20"/>
      <c r="L53" s="86"/>
      <c r="M53" s="21">
        <v>45181</v>
      </c>
      <c r="N53" s="22">
        <v>45181</v>
      </c>
      <c r="O53">
        <v>90</v>
      </c>
      <c r="P53">
        <v>4.9000000000000004</v>
      </c>
      <c r="Q53" s="23"/>
      <c r="R53" s="86"/>
      <c r="S53" s="21">
        <v>45211</v>
      </c>
      <c r="T53" s="22">
        <v>45211</v>
      </c>
      <c r="U53">
        <v>90</v>
      </c>
      <c r="V53">
        <v>4.9000000000000004</v>
      </c>
      <c r="W53" s="23"/>
      <c r="X53" s="86"/>
      <c r="Y53" s="17">
        <v>45242</v>
      </c>
      <c r="Z53" s="18">
        <v>44938</v>
      </c>
      <c r="AA53" s="19"/>
      <c r="AB53" s="19"/>
      <c r="AC53" s="20"/>
      <c r="AD53" s="86"/>
      <c r="AE53" s="21">
        <v>45272</v>
      </c>
      <c r="AF53" s="22">
        <v>45272</v>
      </c>
      <c r="AG53">
        <v>90</v>
      </c>
      <c r="AH53">
        <v>4.9000000000000004</v>
      </c>
      <c r="AI53" s="23"/>
      <c r="AJ53" s="86"/>
    </row>
    <row r="54" spans="1:36" x14ac:dyDescent="0.3">
      <c r="A54" s="21">
        <v>45120</v>
      </c>
      <c r="B54" s="22">
        <v>45120</v>
      </c>
      <c r="C54">
        <v>90</v>
      </c>
      <c r="D54">
        <v>4.9000000000000004</v>
      </c>
      <c r="E54" s="23"/>
      <c r="F54" s="86"/>
      <c r="G54" s="17">
        <v>45151</v>
      </c>
      <c r="H54" s="18">
        <v>45151</v>
      </c>
      <c r="I54" s="19"/>
      <c r="J54" s="19"/>
      <c r="K54" s="20"/>
      <c r="L54" s="86"/>
      <c r="M54" s="21">
        <v>45182</v>
      </c>
      <c r="N54" s="22">
        <v>45182</v>
      </c>
      <c r="O54">
        <v>90</v>
      </c>
      <c r="P54">
        <v>4.9000000000000004</v>
      </c>
      <c r="Q54" s="23"/>
      <c r="R54" s="86"/>
      <c r="S54" s="21">
        <v>45212</v>
      </c>
      <c r="T54" s="22">
        <v>45212</v>
      </c>
      <c r="U54">
        <v>90</v>
      </c>
      <c r="V54">
        <v>4.9000000000000004</v>
      </c>
      <c r="W54" s="23"/>
      <c r="X54" s="86"/>
      <c r="Y54" s="21">
        <v>45243</v>
      </c>
      <c r="Z54" s="22">
        <v>44939</v>
      </c>
      <c r="AA54">
        <v>90</v>
      </c>
      <c r="AB54">
        <v>4.9000000000000004</v>
      </c>
      <c r="AC54" s="23"/>
      <c r="AD54" s="86"/>
      <c r="AE54" s="21">
        <v>45273</v>
      </c>
      <c r="AF54" s="22">
        <v>45273</v>
      </c>
      <c r="AG54">
        <v>90</v>
      </c>
      <c r="AH54">
        <v>4.9000000000000004</v>
      </c>
      <c r="AI54" s="23"/>
      <c r="AJ54" s="86"/>
    </row>
    <row r="55" spans="1:36" x14ac:dyDescent="0.3">
      <c r="A55" s="27">
        <v>45121</v>
      </c>
      <c r="B55" s="28">
        <v>45121</v>
      </c>
      <c r="C55" s="3"/>
      <c r="D55" s="3"/>
      <c r="E55" s="29"/>
      <c r="F55" s="86"/>
      <c r="G55" s="21">
        <v>45152</v>
      </c>
      <c r="H55" s="22">
        <v>45152</v>
      </c>
      <c r="I55">
        <v>90</v>
      </c>
      <c r="J55">
        <v>4.9000000000000004</v>
      </c>
      <c r="K55" s="23">
        <v>33.08</v>
      </c>
      <c r="L55" s="86"/>
      <c r="M55" s="21">
        <v>45183</v>
      </c>
      <c r="N55" s="22">
        <v>45183</v>
      </c>
      <c r="O55">
        <v>90</v>
      </c>
      <c r="P55">
        <v>4.9000000000000004</v>
      </c>
      <c r="Q55" s="24">
        <v>70</v>
      </c>
      <c r="R55" s="86"/>
      <c r="S55" s="17">
        <v>45213</v>
      </c>
      <c r="T55" s="18">
        <v>45213</v>
      </c>
      <c r="U55" s="19"/>
      <c r="V55" s="19"/>
      <c r="W55" s="20"/>
      <c r="X55" s="86"/>
      <c r="Y55" s="21">
        <v>45244</v>
      </c>
      <c r="Z55" s="22">
        <v>44940</v>
      </c>
      <c r="AA55">
        <v>90</v>
      </c>
      <c r="AB55">
        <v>4.9000000000000004</v>
      </c>
      <c r="AC55" s="23"/>
      <c r="AD55" s="86"/>
      <c r="AE55" s="21">
        <v>45274</v>
      </c>
      <c r="AF55" s="22">
        <v>45274</v>
      </c>
      <c r="AG55">
        <v>90</v>
      </c>
      <c r="AH55">
        <v>4.9000000000000004</v>
      </c>
      <c r="AI55" s="23"/>
      <c r="AJ55" s="86"/>
    </row>
    <row r="56" spans="1:36" x14ac:dyDescent="0.3">
      <c r="A56" s="17">
        <v>45122</v>
      </c>
      <c r="B56" s="18">
        <v>45122</v>
      </c>
      <c r="C56" s="19"/>
      <c r="D56" s="19"/>
      <c r="E56" s="20"/>
      <c r="F56" s="86"/>
      <c r="G56" s="27">
        <v>45153</v>
      </c>
      <c r="H56" s="28">
        <v>45153</v>
      </c>
      <c r="I56" s="3"/>
      <c r="J56" s="3"/>
      <c r="K56" s="29"/>
      <c r="L56" s="86"/>
      <c r="M56" s="21">
        <v>45184</v>
      </c>
      <c r="N56" s="22">
        <v>45184</v>
      </c>
      <c r="O56">
        <v>90</v>
      </c>
      <c r="P56">
        <v>4.9000000000000004</v>
      </c>
      <c r="Q56" s="33">
        <v>50.01</v>
      </c>
      <c r="R56" s="86"/>
      <c r="S56" s="17">
        <v>45214</v>
      </c>
      <c r="T56" s="18">
        <v>45214</v>
      </c>
      <c r="U56" s="19"/>
      <c r="V56" s="19"/>
      <c r="W56" s="20"/>
      <c r="X56" s="86"/>
      <c r="Y56" s="21">
        <v>45245</v>
      </c>
      <c r="Z56" s="22">
        <v>44941</v>
      </c>
      <c r="AA56">
        <v>90</v>
      </c>
      <c r="AB56">
        <v>4.9000000000000004</v>
      </c>
      <c r="AC56" s="23"/>
      <c r="AD56" s="86"/>
      <c r="AE56" s="21">
        <v>45275</v>
      </c>
      <c r="AF56" s="22">
        <v>45275</v>
      </c>
      <c r="AG56">
        <v>90</v>
      </c>
      <c r="AH56">
        <v>4.9000000000000004</v>
      </c>
      <c r="AI56" s="23"/>
      <c r="AJ56" s="86"/>
    </row>
    <row r="57" spans="1:36" x14ac:dyDescent="0.3">
      <c r="A57" s="17">
        <v>45123</v>
      </c>
      <c r="B57" s="18">
        <v>45123</v>
      </c>
      <c r="C57" s="19"/>
      <c r="D57" s="19"/>
      <c r="E57" s="20"/>
      <c r="F57" s="86"/>
      <c r="G57" s="21">
        <v>45154</v>
      </c>
      <c r="H57" s="22">
        <v>45154</v>
      </c>
      <c r="I57">
        <v>90</v>
      </c>
      <c r="J57">
        <v>4.9000000000000004</v>
      </c>
      <c r="K57" s="23"/>
      <c r="L57" s="86"/>
      <c r="M57" s="17">
        <v>45185</v>
      </c>
      <c r="N57" s="18">
        <v>45185</v>
      </c>
      <c r="O57" s="19"/>
      <c r="P57" s="19"/>
      <c r="Q57" s="20"/>
      <c r="R57" s="86"/>
      <c r="S57" s="21">
        <v>45215</v>
      </c>
      <c r="T57" s="22">
        <v>45215</v>
      </c>
      <c r="U57">
        <v>90</v>
      </c>
      <c r="V57">
        <v>4.9000000000000004</v>
      </c>
      <c r="W57" s="23"/>
      <c r="X57" s="86"/>
      <c r="Y57" s="21">
        <v>45246</v>
      </c>
      <c r="Z57" s="22">
        <v>44942</v>
      </c>
      <c r="AA57">
        <v>90</v>
      </c>
      <c r="AB57">
        <v>4.9000000000000004</v>
      </c>
      <c r="AC57" s="23"/>
      <c r="AD57" s="86"/>
      <c r="AE57" s="17">
        <v>45276</v>
      </c>
      <c r="AF57" s="18">
        <v>45276</v>
      </c>
      <c r="AG57" s="19"/>
      <c r="AH57" s="19"/>
      <c r="AI57" s="20"/>
      <c r="AJ57" s="86"/>
    </row>
    <row r="58" spans="1:36" x14ac:dyDescent="0.3">
      <c r="A58" s="21">
        <v>45124</v>
      </c>
      <c r="B58" s="22">
        <v>45124</v>
      </c>
      <c r="C58">
        <v>90</v>
      </c>
      <c r="D58">
        <v>4.9000000000000004</v>
      </c>
      <c r="E58" s="23">
        <v>40.31</v>
      </c>
      <c r="F58" s="86"/>
      <c r="G58" s="21">
        <v>45155</v>
      </c>
      <c r="H58" s="22">
        <v>45155</v>
      </c>
      <c r="I58">
        <v>90</v>
      </c>
      <c r="J58">
        <v>4.9000000000000004</v>
      </c>
      <c r="K58" s="23"/>
      <c r="L58" s="86"/>
      <c r="M58" s="17">
        <v>45186</v>
      </c>
      <c r="N58" s="18">
        <v>45186</v>
      </c>
      <c r="O58" s="19"/>
      <c r="P58" s="19"/>
      <c r="Q58" s="20"/>
      <c r="R58" s="86"/>
      <c r="S58" s="21">
        <v>45216</v>
      </c>
      <c r="T58" s="22">
        <v>45216</v>
      </c>
      <c r="U58">
        <v>90</v>
      </c>
      <c r="V58">
        <v>4.9000000000000004</v>
      </c>
      <c r="W58" s="23">
        <v>57.02</v>
      </c>
      <c r="X58" s="86"/>
      <c r="Y58" s="21">
        <v>45247</v>
      </c>
      <c r="Z58" s="22">
        <v>44943</v>
      </c>
      <c r="AA58">
        <v>90</v>
      </c>
      <c r="AB58">
        <v>4.9000000000000004</v>
      </c>
      <c r="AC58" s="23">
        <v>51.87</v>
      </c>
      <c r="AD58" s="86"/>
      <c r="AE58" s="17">
        <v>45277</v>
      </c>
      <c r="AF58" s="18">
        <v>45277</v>
      </c>
      <c r="AG58" s="19"/>
      <c r="AH58" s="19"/>
      <c r="AI58" s="20"/>
      <c r="AJ58" s="86"/>
    </row>
    <row r="59" spans="1:36" x14ac:dyDescent="0.3">
      <c r="A59" s="21">
        <v>45125</v>
      </c>
      <c r="B59" s="22">
        <v>45125</v>
      </c>
      <c r="C59">
        <v>90</v>
      </c>
      <c r="D59">
        <v>4.9000000000000004</v>
      </c>
      <c r="E59" s="23"/>
      <c r="F59" s="86"/>
      <c r="G59" s="21">
        <v>45156</v>
      </c>
      <c r="H59" s="22">
        <v>45156</v>
      </c>
      <c r="I59">
        <v>90</v>
      </c>
      <c r="J59">
        <v>4.9000000000000004</v>
      </c>
      <c r="K59" s="23"/>
      <c r="L59" s="86"/>
      <c r="M59" s="21">
        <v>45187</v>
      </c>
      <c r="N59" s="22">
        <v>45187</v>
      </c>
      <c r="O59">
        <v>90</v>
      </c>
      <c r="P59">
        <v>4.9000000000000004</v>
      </c>
      <c r="Q59" s="23"/>
      <c r="R59" s="86"/>
      <c r="S59" s="21">
        <v>45217</v>
      </c>
      <c r="T59" s="22">
        <v>45217</v>
      </c>
      <c r="U59">
        <v>90</v>
      </c>
      <c r="V59">
        <v>4.9000000000000004</v>
      </c>
      <c r="W59" s="23"/>
      <c r="X59" s="86"/>
      <c r="Y59" s="17">
        <v>45248</v>
      </c>
      <c r="Z59" s="18">
        <v>44944</v>
      </c>
      <c r="AA59" s="19"/>
      <c r="AB59" s="19"/>
      <c r="AC59" s="20"/>
      <c r="AD59" s="86"/>
      <c r="AE59" s="21">
        <v>45278</v>
      </c>
      <c r="AF59" s="22">
        <v>45278</v>
      </c>
      <c r="AG59">
        <v>90</v>
      </c>
      <c r="AH59">
        <v>4.9000000000000004</v>
      </c>
      <c r="AI59" s="23">
        <v>58.5</v>
      </c>
      <c r="AJ59" s="86"/>
    </row>
    <row r="60" spans="1:36" x14ac:dyDescent="0.3">
      <c r="A60" s="21">
        <v>45126</v>
      </c>
      <c r="B60" s="22">
        <v>45126</v>
      </c>
      <c r="C60">
        <v>90</v>
      </c>
      <c r="D60">
        <v>4.9000000000000004</v>
      </c>
      <c r="E60" s="23"/>
      <c r="F60" s="86"/>
      <c r="G60" s="17">
        <v>45157</v>
      </c>
      <c r="H60" s="18">
        <v>45157</v>
      </c>
      <c r="I60" s="19"/>
      <c r="J60" s="19"/>
      <c r="K60" s="20"/>
      <c r="L60" s="86"/>
      <c r="M60" s="21">
        <v>45188</v>
      </c>
      <c r="N60" s="22">
        <v>45188</v>
      </c>
      <c r="O60">
        <v>90</v>
      </c>
      <c r="P60">
        <v>4.9000000000000004</v>
      </c>
      <c r="Q60" s="23"/>
      <c r="R60" s="86"/>
      <c r="S60" s="21">
        <v>45218</v>
      </c>
      <c r="T60" s="22">
        <v>45218</v>
      </c>
      <c r="U60">
        <v>90</v>
      </c>
      <c r="V60">
        <v>4.9000000000000004</v>
      </c>
      <c r="W60" s="23"/>
      <c r="X60" s="86"/>
      <c r="Y60" s="17">
        <v>45249</v>
      </c>
      <c r="Z60" s="18">
        <v>44945</v>
      </c>
      <c r="AA60" s="19"/>
      <c r="AB60" s="19"/>
      <c r="AC60" s="20"/>
      <c r="AD60" s="86"/>
      <c r="AE60" s="21">
        <v>45279</v>
      </c>
      <c r="AF60" s="22">
        <v>45279</v>
      </c>
      <c r="AG60">
        <v>90</v>
      </c>
      <c r="AH60">
        <v>4.9000000000000004</v>
      </c>
      <c r="AI60" s="23"/>
      <c r="AJ60" s="86"/>
    </row>
    <row r="61" spans="1:36" x14ac:dyDescent="0.3">
      <c r="A61" s="21">
        <v>45127</v>
      </c>
      <c r="B61" s="22">
        <v>45127</v>
      </c>
      <c r="C61">
        <v>90</v>
      </c>
      <c r="D61">
        <v>4.9000000000000004</v>
      </c>
      <c r="E61" s="23"/>
      <c r="F61" s="86"/>
      <c r="G61" s="17">
        <v>45158</v>
      </c>
      <c r="H61" s="18">
        <v>45158</v>
      </c>
      <c r="I61" s="19"/>
      <c r="J61" s="19"/>
      <c r="K61" s="20"/>
      <c r="L61" s="86"/>
      <c r="M61" s="21">
        <v>45189</v>
      </c>
      <c r="N61" s="22">
        <v>45189</v>
      </c>
      <c r="O61">
        <v>90</v>
      </c>
      <c r="P61">
        <v>4.9000000000000004</v>
      </c>
      <c r="Q61" s="23"/>
      <c r="R61" s="86"/>
      <c r="S61" s="21">
        <v>45219</v>
      </c>
      <c r="T61" s="22">
        <v>45219</v>
      </c>
      <c r="U61">
        <v>90</v>
      </c>
      <c r="V61">
        <v>4.9000000000000004</v>
      </c>
      <c r="W61" s="23"/>
      <c r="X61" s="86"/>
      <c r="Y61" s="21">
        <v>45250</v>
      </c>
      <c r="Z61" s="22">
        <v>44946</v>
      </c>
      <c r="AA61">
        <v>90</v>
      </c>
      <c r="AB61">
        <v>4.9000000000000004</v>
      </c>
      <c r="AC61" s="23"/>
      <c r="AD61" s="86"/>
      <c r="AE61" s="21">
        <v>45280</v>
      </c>
      <c r="AF61" s="22">
        <v>45280</v>
      </c>
      <c r="AG61">
        <v>90</v>
      </c>
      <c r="AH61">
        <v>4.9000000000000004</v>
      </c>
      <c r="AI61" s="23"/>
      <c r="AJ61" s="86"/>
    </row>
    <row r="62" spans="1:36" x14ac:dyDescent="0.3">
      <c r="A62" s="21">
        <v>45128</v>
      </c>
      <c r="B62" s="22">
        <v>45128</v>
      </c>
      <c r="C62">
        <v>90</v>
      </c>
      <c r="D62">
        <v>4.9000000000000004</v>
      </c>
      <c r="E62" s="23"/>
      <c r="F62" s="86"/>
      <c r="G62" s="21">
        <v>45159</v>
      </c>
      <c r="H62" s="22">
        <v>45159</v>
      </c>
      <c r="I62">
        <v>90</v>
      </c>
      <c r="J62">
        <v>4.9000000000000004</v>
      </c>
      <c r="K62" s="23"/>
      <c r="L62" s="86"/>
      <c r="M62" s="21">
        <v>45190</v>
      </c>
      <c r="N62" s="22">
        <v>45190</v>
      </c>
      <c r="O62">
        <v>90</v>
      </c>
      <c r="P62">
        <v>4.9000000000000004</v>
      </c>
      <c r="Q62" s="23">
        <v>50.02</v>
      </c>
      <c r="R62" s="86"/>
      <c r="S62" s="17">
        <v>45220</v>
      </c>
      <c r="T62" s="18">
        <v>45220</v>
      </c>
      <c r="U62" s="19"/>
      <c r="V62" s="19"/>
      <c r="W62" s="20"/>
      <c r="X62" s="86"/>
      <c r="Y62" s="21">
        <v>45251</v>
      </c>
      <c r="Z62" s="22">
        <v>44947</v>
      </c>
      <c r="AA62">
        <v>90</v>
      </c>
      <c r="AB62">
        <v>4.9000000000000004</v>
      </c>
      <c r="AC62" s="23"/>
      <c r="AD62" s="86"/>
      <c r="AE62" s="21">
        <v>45281</v>
      </c>
      <c r="AF62" s="22">
        <v>45281</v>
      </c>
      <c r="AG62">
        <v>90</v>
      </c>
      <c r="AH62">
        <v>4.9000000000000004</v>
      </c>
      <c r="AI62" s="23"/>
      <c r="AJ62" s="86"/>
    </row>
    <row r="63" spans="1:36" x14ac:dyDescent="0.3">
      <c r="A63" s="17">
        <v>45129</v>
      </c>
      <c r="B63" s="18">
        <v>45129</v>
      </c>
      <c r="C63" s="19"/>
      <c r="D63" s="19"/>
      <c r="E63" s="20"/>
      <c r="F63" s="86"/>
      <c r="G63" s="21">
        <v>45160</v>
      </c>
      <c r="H63" s="22">
        <v>45160</v>
      </c>
      <c r="I63">
        <v>90</v>
      </c>
      <c r="J63">
        <v>4.9000000000000004</v>
      </c>
      <c r="K63" s="23"/>
      <c r="L63" s="86"/>
      <c r="M63" s="21">
        <v>45191</v>
      </c>
      <c r="N63" s="22">
        <v>45191</v>
      </c>
      <c r="O63">
        <v>90</v>
      </c>
      <c r="P63">
        <v>4.9000000000000004</v>
      </c>
      <c r="Q63" s="23"/>
      <c r="R63" s="86"/>
      <c r="S63" s="17">
        <v>45221</v>
      </c>
      <c r="T63" s="18">
        <v>45221</v>
      </c>
      <c r="U63" s="19"/>
      <c r="V63" s="19"/>
      <c r="W63" s="20"/>
      <c r="X63" s="86"/>
      <c r="Y63" s="21">
        <v>45252</v>
      </c>
      <c r="Z63" s="22">
        <v>44948</v>
      </c>
      <c r="AA63">
        <v>90</v>
      </c>
      <c r="AB63">
        <v>4.9000000000000004</v>
      </c>
      <c r="AC63" s="23"/>
      <c r="AD63" s="86"/>
      <c r="AE63" s="21">
        <v>45282</v>
      </c>
      <c r="AF63" s="22">
        <v>45282</v>
      </c>
      <c r="AG63">
        <v>90</v>
      </c>
      <c r="AH63">
        <v>4.9000000000000004</v>
      </c>
      <c r="AI63" s="23"/>
      <c r="AJ63" s="86"/>
    </row>
    <row r="64" spans="1:36" x14ac:dyDescent="0.3">
      <c r="A64" s="17">
        <v>45130</v>
      </c>
      <c r="B64" s="18">
        <v>45130</v>
      </c>
      <c r="C64" s="19"/>
      <c r="D64" s="19"/>
      <c r="E64" s="20"/>
      <c r="F64" s="86"/>
      <c r="G64" s="21">
        <v>45161</v>
      </c>
      <c r="H64" s="22">
        <v>45161</v>
      </c>
      <c r="I64">
        <v>90</v>
      </c>
      <c r="J64">
        <v>4.9000000000000004</v>
      </c>
      <c r="K64" s="23"/>
      <c r="L64" s="86"/>
      <c r="M64" s="17">
        <v>45192</v>
      </c>
      <c r="N64" s="18">
        <v>45192</v>
      </c>
      <c r="O64" s="19"/>
      <c r="P64" s="19"/>
      <c r="Q64" s="20"/>
      <c r="R64" s="86"/>
      <c r="S64" s="21">
        <v>45222</v>
      </c>
      <c r="T64" s="22">
        <v>45222</v>
      </c>
      <c r="U64">
        <v>90</v>
      </c>
      <c r="V64">
        <v>4.9000000000000004</v>
      </c>
      <c r="W64" s="23"/>
      <c r="X64" s="86"/>
      <c r="Y64" s="21">
        <v>45253</v>
      </c>
      <c r="Z64" s="22">
        <v>44949</v>
      </c>
      <c r="AA64">
        <v>90</v>
      </c>
      <c r="AB64">
        <v>4.9000000000000004</v>
      </c>
      <c r="AC64" s="23"/>
      <c r="AD64" s="86"/>
      <c r="AE64" s="17">
        <v>45283</v>
      </c>
      <c r="AF64" s="18">
        <v>45283</v>
      </c>
      <c r="AG64" s="19"/>
      <c r="AH64" s="19"/>
      <c r="AI64" s="20"/>
      <c r="AJ64" s="86"/>
    </row>
    <row r="65" spans="1:36" x14ac:dyDescent="0.3">
      <c r="A65" s="21">
        <v>45131</v>
      </c>
      <c r="B65" s="22">
        <v>45131</v>
      </c>
      <c r="C65">
        <v>90</v>
      </c>
      <c r="D65">
        <v>4.9000000000000004</v>
      </c>
      <c r="E65" s="23"/>
      <c r="F65" s="86"/>
      <c r="G65" s="21">
        <v>45162</v>
      </c>
      <c r="H65" s="22">
        <v>45162</v>
      </c>
      <c r="I65">
        <v>90</v>
      </c>
      <c r="J65">
        <v>4.9000000000000004</v>
      </c>
      <c r="K65" s="23">
        <v>69.08</v>
      </c>
      <c r="L65" s="86"/>
      <c r="M65" s="17">
        <v>45193</v>
      </c>
      <c r="N65" s="18">
        <v>45193</v>
      </c>
      <c r="O65" s="19"/>
      <c r="P65" s="19"/>
      <c r="Q65" s="20"/>
      <c r="R65" s="86"/>
      <c r="S65" s="21">
        <v>45223</v>
      </c>
      <c r="T65" s="22">
        <v>45223</v>
      </c>
      <c r="U65">
        <v>90</v>
      </c>
      <c r="V65">
        <v>4.9000000000000004</v>
      </c>
      <c r="W65" s="23"/>
      <c r="X65" s="86"/>
      <c r="Y65" s="21">
        <v>45254</v>
      </c>
      <c r="Z65" s="22">
        <v>44950</v>
      </c>
      <c r="AA65">
        <v>90</v>
      </c>
      <c r="AB65">
        <v>4.9000000000000004</v>
      </c>
      <c r="AC65" s="23">
        <v>60.03</v>
      </c>
      <c r="AD65" s="86"/>
      <c r="AE65" s="17">
        <v>45284</v>
      </c>
      <c r="AF65" s="18">
        <v>45284</v>
      </c>
      <c r="AG65" s="19"/>
      <c r="AH65" s="19"/>
      <c r="AI65" s="20"/>
      <c r="AJ65" s="86"/>
    </row>
    <row r="66" spans="1:36" x14ac:dyDescent="0.3">
      <c r="A66" s="21">
        <v>45132</v>
      </c>
      <c r="B66" s="22">
        <v>45132</v>
      </c>
      <c r="C66">
        <v>90</v>
      </c>
      <c r="D66">
        <v>4.9000000000000004</v>
      </c>
      <c r="E66" s="23">
        <v>66.48</v>
      </c>
      <c r="F66" s="86"/>
      <c r="G66" s="21">
        <v>45163</v>
      </c>
      <c r="H66" s="22">
        <v>45163</v>
      </c>
      <c r="I66">
        <v>90</v>
      </c>
      <c r="J66">
        <v>4.9000000000000004</v>
      </c>
      <c r="K66" s="23"/>
      <c r="L66" s="86"/>
      <c r="M66" s="21">
        <v>45194</v>
      </c>
      <c r="N66" s="22">
        <v>45194</v>
      </c>
      <c r="O66">
        <v>90</v>
      </c>
      <c r="P66">
        <v>4.9000000000000004</v>
      </c>
      <c r="Q66" s="23"/>
      <c r="R66" s="86"/>
      <c r="S66" s="21">
        <v>45224</v>
      </c>
      <c r="T66" s="22">
        <v>45224</v>
      </c>
      <c r="U66">
        <v>90</v>
      </c>
      <c r="V66">
        <v>4.9000000000000004</v>
      </c>
      <c r="W66" s="23">
        <v>66.19</v>
      </c>
      <c r="X66" s="86"/>
      <c r="Y66" s="17">
        <v>45255</v>
      </c>
      <c r="Z66" s="18">
        <v>44951</v>
      </c>
      <c r="AA66" s="19"/>
      <c r="AB66" s="19"/>
      <c r="AC66" s="20"/>
      <c r="AD66" s="86"/>
      <c r="AE66" s="27">
        <v>45285</v>
      </c>
      <c r="AF66" s="28">
        <v>45285</v>
      </c>
      <c r="AG66" s="3"/>
      <c r="AH66" s="3"/>
      <c r="AI66" s="29"/>
      <c r="AJ66" s="86"/>
    </row>
    <row r="67" spans="1:36" x14ac:dyDescent="0.3">
      <c r="A67" s="21">
        <v>45133</v>
      </c>
      <c r="B67" s="22">
        <v>45133</v>
      </c>
      <c r="C67">
        <v>90</v>
      </c>
      <c r="D67">
        <v>4.9000000000000004</v>
      </c>
      <c r="E67" s="23"/>
      <c r="F67" s="86"/>
      <c r="G67" s="17">
        <v>45164</v>
      </c>
      <c r="H67" s="18">
        <v>45164</v>
      </c>
      <c r="I67" s="19"/>
      <c r="J67" s="19"/>
      <c r="K67" s="20"/>
      <c r="L67" s="86"/>
      <c r="M67" s="21">
        <v>45195</v>
      </c>
      <c r="N67" s="22">
        <v>45195</v>
      </c>
      <c r="O67">
        <v>90</v>
      </c>
      <c r="P67">
        <v>4.9000000000000004</v>
      </c>
      <c r="Q67" s="23"/>
      <c r="R67" s="86"/>
      <c r="S67" s="21">
        <v>45225</v>
      </c>
      <c r="T67" s="22">
        <v>45225</v>
      </c>
      <c r="U67">
        <v>90</v>
      </c>
      <c r="V67">
        <v>4.9000000000000004</v>
      </c>
      <c r="W67" s="23"/>
      <c r="X67" s="86"/>
      <c r="Y67" s="17">
        <v>45256</v>
      </c>
      <c r="Z67" s="18">
        <v>44952</v>
      </c>
      <c r="AA67" s="19"/>
      <c r="AB67" s="19"/>
      <c r="AC67" s="20"/>
      <c r="AD67" s="86"/>
      <c r="AE67" s="64">
        <v>45286</v>
      </c>
      <c r="AF67" s="65">
        <v>45286</v>
      </c>
      <c r="AG67" s="66">
        <v>90</v>
      </c>
      <c r="AH67" s="66">
        <v>4.9000000000000004</v>
      </c>
      <c r="AI67" s="79" t="s">
        <v>39</v>
      </c>
      <c r="AJ67" s="86"/>
    </row>
    <row r="68" spans="1:36" x14ac:dyDescent="0.3">
      <c r="A68" s="21">
        <v>45134</v>
      </c>
      <c r="B68" s="22">
        <v>45134</v>
      </c>
      <c r="C68">
        <v>90</v>
      </c>
      <c r="D68">
        <v>4.9000000000000004</v>
      </c>
      <c r="E68" s="23"/>
      <c r="F68" s="86"/>
      <c r="G68" s="17">
        <v>45165</v>
      </c>
      <c r="H68" s="18">
        <v>45165</v>
      </c>
      <c r="I68" s="19"/>
      <c r="J68" s="19"/>
      <c r="K68" s="20"/>
      <c r="L68" s="86"/>
      <c r="M68" s="21">
        <v>45196</v>
      </c>
      <c r="N68" s="22">
        <v>45196</v>
      </c>
      <c r="O68">
        <v>90</v>
      </c>
      <c r="P68">
        <v>4.9000000000000004</v>
      </c>
      <c r="Q68" s="23"/>
      <c r="R68" s="86"/>
      <c r="S68" s="21">
        <v>45226</v>
      </c>
      <c r="T68" s="22">
        <v>45226</v>
      </c>
      <c r="U68">
        <v>90</v>
      </c>
      <c r="V68">
        <v>4.9000000000000004</v>
      </c>
      <c r="W68" s="23"/>
      <c r="X68" s="86"/>
      <c r="Y68" s="21">
        <v>45257</v>
      </c>
      <c r="Z68" s="22">
        <v>44953</v>
      </c>
      <c r="AA68">
        <v>90</v>
      </c>
      <c r="AB68">
        <v>4.9000000000000004</v>
      </c>
      <c r="AC68" s="23"/>
      <c r="AD68" s="86"/>
      <c r="AE68" s="21">
        <v>45287</v>
      </c>
      <c r="AF68" s="22">
        <v>45287</v>
      </c>
      <c r="AG68">
        <v>90</v>
      </c>
      <c r="AH68">
        <v>4.9000000000000004</v>
      </c>
      <c r="AI68" s="23">
        <v>61.69</v>
      </c>
      <c r="AJ68" s="86"/>
    </row>
    <row r="69" spans="1:36" x14ac:dyDescent="0.3">
      <c r="A69" s="21">
        <v>45135</v>
      </c>
      <c r="B69" s="22">
        <v>45135</v>
      </c>
      <c r="C69">
        <v>90</v>
      </c>
      <c r="D69">
        <v>4.9000000000000004</v>
      </c>
      <c r="E69" s="23"/>
      <c r="F69" s="86"/>
      <c r="G69" s="13">
        <v>45166</v>
      </c>
      <c r="H69" s="14">
        <v>45166</v>
      </c>
      <c r="I69" s="15"/>
      <c r="J69" s="15"/>
      <c r="K69" s="16"/>
      <c r="L69" s="86"/>
      <c r="M69" s="21">
        <v>45197</v>
      </c>
      <c r="N69" s="22">
        <v>45197</v>
      </c>
      <c r="O69">
        <v>90</v>
      </c>
      <c r="P69">
        <v>4.9000000000000004</v>
      </c>
      <c r="Q69" s="23"/>
      <c r="R69" s="86"/>
      <c r="S69" s="17">
        <v>45227</v>
      </c>
      <c r="T69" s="18">
        <v>45227</v>
      </c>
      <c r="U69" s="19"/>
      <c r="V69" s="19"/>
      <c r="W69" s="20"/>
      <c r="X69" s="86"/>
      <c r="Y69" s="21">
        <v>45258</v>
      </c>
      <c r="Z69" s="22">
        <v>44954</v>
      </c>
      <c r="AA69">
        <v>90</v>
      </c>
      <c r="AB69">
        <v>4.9000000000000004</v>
      </c>
      <c r="AC69" s="23"/>
      <c r="AD69" s="86"/>
      <c r="AE69" s="21">
        <v>45288</v>
      </c>
      <c r="AF69" s="22">
        <v>45288</v>
      </c>
      <c r="AG69">
        <v>90</v>
      </c>
      <c r="AH69">
        <v>4.9000000000000004</v>
      </c>
      <c r="AI69" s="23"/>
      <c r="AJ69" s="86"/>
    </row>
    <row r="70" spans="1:36" x14ac:dyDescent="0.3">
      <c r="A70" s="17">
        <v>45136</v>
      </c>
      <c r="B70" s="18">
        <v>45136</v>
      </c>
      <c r="C70" s="19"/>
      <c r="D70" s="19"/>
      <c r="E70" s="20"/>
      <c r="F70" s="86"/>
      <c r="G70" s="13">
        <v>45167</v>
      </c>
      <c r="H70" s="14">
        <v>45167</v>
      </c>
      <c r="I70" s="15"/>
      <c r="J70" s="15"/>
      <c r="K70" s="16"/>
      <c r="L70" s="86"/>
      <c r="M70" s="21">
        <v>45198</v>
      </c>
      <c r="N70" s="22">
        <v>45198</v>
      </c>
      <c r="O70">
        <v>90</v>
      </c>
      <c r="P70">
        <v>4.9000000000000004</v>
      </c>
      <c r="Q70" s="23"/>
      <c r="R70" s="86"/>
      <c r="S70" s="17">
        <v>45228</v>
      </c>
      <c r="T70" s="18">
        <v>45228</v>
      </c>
      <c r="U70" s="19"/>
      <c r="V70" s="19"/>
      <c r="W70" s="20"/>
      <c r="X70" s="86"/>
      <c r="Y70" s="21">
        <v>45259</v>
      </c>
      <c r="Z70" s="22">
        <v>44955</v>
      </c>
      <c r="AA70">
        <v>90</v>
      </c>
      <c r="AB70">
        <v>4.9000000000000004</v>
      </c>
      <c r="AC70" s="23"/>
      <c r="AD70" s="86"/>
      <c r="AE70" s="21">
        <v>45289</v>
      </c>
      <c r="AF70" s="22">
        <v>45289</v>
      </c>
      <c r="AG70">
        <v>90</v>
      </c>
      <c r="AH70">
        <v>4.9000000000000004</v>
      </c>
      <c r="AI70" s="23"/>
      <c r="AJ70" s="86"/>
    </row>
    <row r="71" spans="1:36" x14ac:dyDescent="0.3">
      <c r="A71" s="17">
        <v>45137</v>
      </c>
      <c r="B71" s="18">
        <v>45137</v>
      </c>
      <c r="C71" s="19"/>
      <c r="D71" s="19"/>
      <c r="E71" s="20"/>
      <c r="F71" s="86"/>
      <c r="G71" s="13">
        <v>45168</v>
      </c>
      <c r="H71" s="14">
        <v>45168</v>
      </c>
      <c r="I71" s="15"/>
      <c r="J71" s="15"/>
      <c r="K71" s="16"/>
      <c r="L71" s="86"/>
      <c r="M71" s="17">
        <v>45199</v>
      </c>
      <c r="N71" s="18">
        <v>45199</v>
      </c>
      <c r="O71" s="19"/>
      <c r="P71" s="19"/>
      <c r="Q71" s="20"/>
      <c r="R71" s="86"/>
      <c r="S71" s="21">
        <v>45229</v>
      </c>
      <c r="T71" s="22">
        <v>45229</v>
      </c>
      <c r="U71">
        <v>90</v>
      </c>
      <c r="V71">
        <v>4.9000000000000004</v>
      </c>
      <c r="W71" s="23"/>
      <c r="X71" s="86"/>
      <c r="Y71" s="21">
        <v>45260</v>
      </c>
      <c r="Z71" s="22">
        <v>44956</v>
      </c>
      <c r="AA71">
        <v>90</v>
      </c>
      <c r="AB71">
        <v>4.9000000000000004</v>
      </c>
      <c r="AC71" s="23"/>
      <c r="AD71" s="86"/>
      <c r="AE71" s="17">
        <v>45290</v>
      </c>
      <c r="AF71" s="18">
        <v>45290</v>
      </c>
      <c r="AG71" s="19"/>
      <c r="AH71" s="19"/>
      <c r="AI71" s="20"/>
      <c r="AJ71" s="86"/>
    </row>
    <row r="72" spans="1:36" x14ac:dyDescent="0.3">
      <c r="A72" s="21">
        <v>45138</v>
      </c>
      <c r="B72" s="22">
        <v>45138</v>
      </c>
      <c r="C72">
        <v>90</v>
      </c>
      <c r="E72" s="23"/>
      <c r="F72" s="86"/>
      <c r="G72" s="13">
        <v>45169</v>
      </c>
      <c r="H72" s="14">
        <v>45169</v>
      </c>
      <c r="I72" s="15"/>
      <c r="J72" s="15"/>
      <c r="K72" s="16"/>
      <c r="L72" s="86"/>
      <c r="M72" s="25"/>
      <c r="Q72" s="23"/>
      <c r="S72" s="21">
        <v>45230</v>
      </c>
      <c r="T72" s="22">
        <v>45230</v>
      </c>
      <c r="U72">
        <v>90</v>
      </c>
      <c r="V72">
        <v>4.9000000000000004</v>
      </c>
      <c r="W72" s="23"/>
      <c r="X72" s="86"/>
      <c r="Y72" s="25"/>
      <c r="Z72"/>
      <c r="AC72" s="23"/>
      <c r="AE72" s="17">
        <v>45291</v>
      </c>
      <c r="AF72" s="18">
        <v>45291</v>
      </c>
      <c r="AG72" s="19"/>
      <c r="AH72" s="19"/>
      <c r="AI72" s="20"/>
      <c r="AJ72" s="86"/>
    </row>
    <row r="73" spans="1:36" s="34" customFormat="1" ht="12" x14ac:dyDescent="0.25">
      <c r="A73" s="53" t="s">
        <v>38</v>
      </c>
      <c r="B73" s="54"/>
      <c r="C73" s="49"/>
      <c r="D73" s="49"/>
      <c r="E73" s="48">
        <v>1474.85</v>
      </c>
      <c r="G73" s="53" t="s">
        <v>38</v>
      </c>
      <c r="H73" s="54"/>
      <c r="I73" s="49"/>
      <c r="J73" s="49"/>
      <c r="K73" s="48">
        <v>2818.37</v>
      </c>
      <c r="M73" s="53" t="s">
        <v>38</v>
      </c>
      <c r="N73" s="54"/>
      <c r="O73" s="49"/>
      <c r="P73" s="49"/>
      <c r="Q73" s="48">
        <v>1758.4</v>
      </c>
      <c r="S73" s="53" t="s">
        <v>38</v>
      </c>
      <c r="T73" s="54"/>
      <c r="U73" s="49"/>
      <c r="V73" s="49"/>
      <c r="W73" s="48">
        <v>1906.49</v>
      </c>
      <c r="Y73" s="53" t="s">
        <v>38</v>
      </c>
      <c r="Z73" s="54"/>
      <c r="AA73" s="49"/>
      <c r="AB73" s="49"/>
      <c r="AC73" s="50">
        <v>1910.09</v>
      </c>
      <c r="AE73" s="53" t="s">
        <v>38</v>
      </c>
      <c r="AF73" s="54"/>
      <c r="AG73" s="49"/>
      <c r="AH73" s="49"/>
      <c r="AI73" s="60" t="s">
        <v>40</v>
      </c>
    </row>
    <row r="74" spans="1:36" s="34" customFormat="1" ht="12" x14ac:dyDescent="0.25">
      <c r="A74" s="82" t="s">
        <v>39</v>
      </c>
      <c r="B74" s="83">
        <f>COUNTIF(E42:E72,A74)</f>
        <v>0</v>
      </c>
      <c r="C74" s="83"/>
      <c r="D74" s="83"/>
      <c r="E74" s="84"/>
      <c r="G74" s="82" t="s">
        <v>39</v>
      </c>
      <c r="H74" s="83">
        <f>COUNTIF(K42:K72,G74)</f>
        <v>0</v>
      </c>
      <c r="I74" s="83"/>
      <c r="J74" s="83"/>
      <c r="K74" s="84"/>
      <c r="M74" s="82" t="s">
        <v>39</v>
      </c>
      <c r="N74" s="83">
        <f>COUNTIF(Q42:Q72,M74)</f>
        <v>0</v>
      </c>
      <c r="O74" s="83"/>
      <c r="P74" s="91">
        <v>2.25</v>
      </c>
      <c r="Q74" s="85"/>
      <c r="S74" s="82" t="s">
        <v>39</v>
      </c>
      <c r="T74" s="83">
        <f>COUNTIF(W42:W72,S74)</f>
        <v>0</v>
      </c>
      <c r="U74" s="83"/>
      <c r="V74" s="91">
        <v>2.5</v>
      </c>
      <c r="W74" s="93">
        <f>P74+V74</f>
        <v>4.75</v>
      </c>
      <c r="Y74" s="82" t="s">
        <v>39</v>
      </c>
      <c r="Z74" s="83">
        <v>0</v>
      </c>
      <c r="AA74" s="83"/>
      <c r="AB74" s="91">
        <v>2.5</v>
      </c>
      <c r="AC74" s="93">
        <f>W74+AB74</f>
        <v>7.25</v>
      </c>
      <c r="AE74" s="82" t="s">
        <v>39</v>
      </c>
      <c r="AF74" s="83">
        <f>COUNTIF(AI42:AI72,AE74)</f>
        <v>1</v>
      </c>
      <c r="AG74" s="83"/>
      <c r="AH74" s="91">
        <v>2.5</v>
      </c>
      <c r="AI74" s="93">
        <f>AC74+AH74</f>
        <v>9.75</v>
      </c>
    </row>
    <row r="75" spans="1:36" x14ac:dyDescent="0.3">
      <c r="A75" s="41" t="s">
        <v>10</v>
      </c>
      <c r="B75" s="42">
        <f>COUNTIF(C42:C72,90)</f>
        <v>20</v>
      </c>
      <c r="C75" s="43">
        <f>SUM(C42:C72)</f>
        <v>1800</v>
      </c>
      <c r="D75" s="43">
        <f>SUM(D42:D72)</f>
        <v>93.100000000000023</v>
      </c>
      <c r="E75" s="44">
        <f>SUM(E42:E72)</f>
        <v>160.12</v>
      </c>
      <c r="G75" s="41" t="s">
        <v>10</v>
      </c>
      <c r="H75" s="42">
        <f>COUNTIF(I42:I72,90)</f>
        <v>18</v>
      </c>
      <c r="I75" s="43">
        <f>SUM(I42:I72)</f>
        <v>1620</v>
      </c>
      <c r="J75" s="43">
        <f>SUM(J42:J72)</f>
        <v>88.200000000000017</v>
      </c>
      <c r="K75" s="44">
        <f>SUM(K42:K72)</f>
        <v>234.23999999999995</v>
      </c>
      <c r="M75" s="41" t="s">
        <v>10</v>
      </c>
      <c r="N75" s="42">
        <f>COUNTIF(O42:O72,90)</f>
        <v>20</v>
      </c>
      <c r="O75" s="43">
        <f>SUM(O42:O72)</f>
        <v>1800</v>
      </c>
      <c r="P75" s="43">
        <f>SUM(P42:P72)</f>
        <v>98.000000000000028</v>
      </c>
      <c r="Q75" s="44">
        <f>SUM(Q42:Q72)</f>
        <v>236.54999999999998</v>
      </c>
      <c r="S75" s="41" t="s">
        <v>10</v>
      </c>
      <c r="T75" s="42">
        <f>COUNTIF(U42:U72,90)</f>
        <v>22</v>
      </c>
      <c r="U75" s="43">
        <f>SUM(U42:U72)</f>
        <v>1980</v>
      </c>
      <c r="V75" s="43">
        <f>SUM(V42:V72)</f>
        <v>107.80000000000004</v>
      </c>
      <c r="W75" s="44">
        <f>SUM(W42:W72)</f>
        <v>250.57</v>
      </c>
      <c r="Y75" s="41" t="s">
        <v>10</v>
      </c>
      <c r="Z75" s="42">
        <f>COUNTIF(AA42:AA72,90)</f>
        <v>21</v>
      </c>
      <c r="AA75" s="43">
        <f>SUM(AA42:AA72)</f>
        <v>1890</v>
      </c>
      <c r="AB75" s="43">
        <f>SUM(AB42:AB72)</f>
        <v>102.90000000000003</v>
      </c>
      <c r="AC75" s="44">
        <f>SUM(AC42:AC72)</f>
        <v>236.67000000000002</v>
      </c>
      <c r="AE75" s="41" t="s">
        <v>10</v>
      </c>
      <c r="AF75" s="42">
        <f>COUNTIF(AG42:AG72,90)</f>
        <v>20</v>
      </c>
      <c r="AG75" s="43">
        <f>SUM(AG42:AG72)</f>
        <v>1800</v>
      </c>
      <c r="AH75" s="43">
        <f>SUM(AH42:AH72)</f>
        <v>98.000000000000028</v>
      </c>
      <c r="AI75" s="44">
        <f>SUM(AI42:AI72)</f>
        <v>249.14</v>
      </c>
    </row>
  </sheetData>
  <mergeCells count="15">
    <mergeCell ref="AL3:AN3"/>
    <mergeCell ref="AL7:AN7"/>
    <mergeCell ref="A40:E40"/>
    <mergeCell ref="G40:K40"/>
    <mergeCell ref="M40:Q40"/>
    <mergeCell ref="S40:W40"/>
    <mergeCell ref="Y40:AC40"/>
    <mergeCell ref="AE40:AI40"/>
    <mergeCell ref="A1:AI1"/>
    <mergeCell ref="A3:E3"/>
    <mergeCell ref="G3:K3"/>
    <mergeCell ref="M3:Q3"/>
    <mergeCell ref="S3:W3"/>
    <mergeCell ref="Y3:AC3"/>
    <mergeCell ref="AE3:A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5763-3944-4696-B3A6-93DC33AC2898}">
  <dimension ref="A1:AJ75"/>
  <sheetViews>
    <sheetView topLeftCell="A40" zoomScale="85" zoomScaleNormal="85" workbookViewId="0">
      <selection activeCell="Z60" sqref="Z60"/>
    </sheetView>
  </sheetViews>
  <sheetFormatPr baseColWidth="10" defaultRowHeight="14.4" x14ac:dyDescent="0.3"/>
  <cols>
    <col min="1" max="1" width="9" style="4" customWidth="1"/>
    <col min="2" max="2" width="3" bestFit="1" customWidth="1"/>
    <col min="3" max="3" width="5" bestFit="1" customWidth="1"/>
    <col min="4" max="4" width="5" customWidth="1"/>
    <col min="5" max="5" width="7" bestFit="1" customWidth="1"/>
    <col min="6" max="6" width="2.5546875" customWidth="1"/>
    <col min="7" max="7" width="9" style="4" customWidth="1"/>
    <col min="8" max="8" width="3" bestFit="1" customWidth="1"/>
    <col min="9" max="9" width="5" bestFit="1" customWidth="1"/>
    <col min="10" max="10" width="5" customWidth="1"/>
    <col min="11" max="11" width="7" bestFit="1" customWidth="1"/>
    <col min="12" max="12" width="2.6640625" customWidth="1"/>
    <col min="13" max="13" width="9" style="4" customWidth="1"/>
    <col min="14" max="14" width="3" bestFit="1" customWidth="1"/>
    <col min="15" max="15" width="5" bestFit="1" customWidth="1"/>
    <col min="16" max="16" width="5" customWidth="1"/>
    <col min="17" max="17" width="7.109375" customWidth="1"/>
    <col min="18" max="18" width="2.6640625" customWidth="1"/>
    <col min="19" max="19" width="9" style="4" customWidth="1"/>
    <col min="20" max="20" width="3" bestFit="1" customWidth="1"/>
    <col min="21" max="21" width="5" bestFit="1" customWidth="1"/>
    <col min="22" max="22" width="5" customWidth="1"/>
    <col min="23" max="23" width="8.5546875" customWidth="1"/>
    <col min="24" max="24" width="2.6640625" customWidth="1"/>
    <col min="25" max="25" width="9" customWidth="1"/>
    <col min="26" max="26" width="3" style="32" bestFit="1" customWidth="1"/>
    <col min="27" max="28" width="5" bestFit="1" customWidth="1"/>
    <col min="29" max="29" width="7.6640625" bestFit="1" customWidth="1"/>
    <col min="30" max="30" width="2.6640625" customWidth="1"/>
    <col min="31" max="31" width="9" customWidth="1"/>
    <col min="32" max="32" width="3" style="34" bestFit="1" customWidth="1"/>
    <col min="33" max="33" width="5" bestFit="1" customWidth="1"/>
    <col min="34" max="34" width="6" bestFit="1" customWidth="1"/>
    <col min="35" max="35" width="7" bestFit="1" customWidth="1"/>
    <col min="36" max="36" width="2.88671875" customWidth="1"/>
    <col min="37" max="37" width="4.109375" customWidth="1"/>
  </cols>
  <sheetData>
    <row r="1" spans="1:36" ht="25.8" x14ac:dyDescent="0.5">
      <c r="A1" s="106">
        <v>2024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</row>
    <row r="2" spans="1:36" ht="15" customHeight="1" x14ac:dyDescent="0.3"/>
    <row r="3" spans="1:36" ht="18" x14ac:dyDescent="0.35">
      <c r="A3" s="107">
        <v>45292</v>
      </c>
      <c r="B3" s="108"/>
      <c r="C3" s="108"/>
      <c r="D3" s="108"/>
      <c r="E3" s="109"/>
      <c r="G3" s="107">
        <v>45323</v>
      </c>
      <c r="H3" s="108"/>
      <c r="I3" s="108"/>
      <c r="J3" s="108"/>
      <c r="K3" s="109"/>
      <c r="M3" s="107">
        <v>45352</v>
      </c>
      <c r="N3" s="108"/>
      <c r="O3" s="108"/>
      <c r="P3" s="108"/>
      <c r="Q3" s="109"/>
      <c r="S3" s="107">
        <v>45383</v>
      </c>
      <c r="T3" s="108"/>
      <c r="U3" s="108"/>
      <c r="V3" s="108"/>
      <c r="W3" s="109"/>
      <c r="Y3" s="107">
        <v>45413</v>
      </c>
      <c r="Z3" s="108"/>
      <c r="AA3" s="108"/>
      <c r="AB3" s="108"/>
      <c r="AC3" s="109"/>
      <c r="AE3" s="107">
        <v>45444</v>
      </c>
      <c r="AF3" s="108"/>
      <c r="AG3" s="108"/>
      <c r="AH3" s="108"/>
      <c r="AI3" s="109"/>
    </row>
    <row r="4" spans="1:36" x14ac:dyDescent="0.3">
      <c r="A4" s="10" t="s">
        <v>13</v>
      </c>
      <c r="B4" s="11" t="s">
        <v>12</v>
      </c>
      <c r="C4" s="11" t="s">
        <v>2</v>
      </c>
      <c r="D4" s="11" t="s">
        <v>16</v>
      </c>
      <c r="E4" s="12" t="s">
        <v>11</v>
      </c>
      <c r="G4" s="10" t="s">
        <v>13</v>
      </c>
      <c r="H4" s="11" t="s">
        <v>12</v>
      </c>
      <c r="I4" s="11" t="s">
        <v>2</v>
      </c>
      <c r="J4" s="11" t="s">
        <v>16</v>
      </c>
      <c r="K4" s="12" t="s">
        <v>11</v>
      </c>
      <c r="M4" s="10" t="s">
        <v>13</v>
      </c>
      <c r="N4" s="11" t="s">
        <v>12</v>
      </c>
      <c r="O4" s="11" t="s">
        <v>2</v>
      </c>
      <c r="P4" s="11" t="s">
        <v>16</v>
      </c>
      <c r="Q4" s="12" t="s">
        <v>11</v>
      </c>
      <c r="S4" s="10" t="s">
        <v>13</v>
      </c>
      <c r="T4" s="11" t="s">
        <v>12</v>
      </c>
      <c r="U4" s="11" t="s">
        <v>2</v>
      </c>
      <c r="V4" s="11" t="s">
        <v>16</v>
      </c>
      <c r="W4" s="12" t="s">
        <v>11</v>
      </c>
      <c r="Y4" s="10" t="s">
        <v>13</v>
      </c>
      <c r="Z4" s="11" t="s">
        <v>12</v>
      </c>
      <c r="AA4" s="11" t="s">
        <v>2</v>
      </c>
      <c r="AB4" s="11" t="s">
        <v>16</v>
      </c>
      <c r="AC4" s="12" t="s">
        <v>11</v>
      </c>
      <c r="AE4" s="10" t="s">
        <v>13</v>
      </c>
      <c r="AF4" s="11" t="s">
        <v>12</v>
      </c>
      <c r="AG4" s="11" t="s">
        <v>2</v>
      </c>
      <c r="AH4" s="11" t="s">
        <v>16</v>
      </c>
      <c r="AI4" s="12" t="s">
        <v>11</v>
      </c>
    </row>
    <row r="5" spans="1:36" x14ac:dyDescent="0.3">
      <c r="A5" s="27">
        <v>45292</v>
      </c>
      <c r="B5" s="28">
        <v>45292</v>
      </c>
      <c r="C5" s="3"/>
      <c r="D5" s="3"/>
      <c r="E5" s="29"/>
      <c r="F5" s="86"/>
      <c r="G5" s="21">
        <v>45323</v>
      </c>
      <c r="H5" s="22">
        <v>45323</v>
      </c>
      <c r="I5">
        <v>90</v>
      </c>
      <c r="J5">
        <v>4.9000000000000004</v>
      </c>
      <c r="K5" s="23"/>
      <c r="L5" s="86"/>
      <c r="M5" s="21">
        <v>45352</v>
      </c>
      <c r="N5" s="22">
        <v>45352</v>
      </c>
      <c r="O5">
        <v>90</v>
      </c>
      <c r="P5">
        <v>4.9000000000000004</v>
      </c>
      <c r="Q5" s="23">
        <v>54.17</v>
      </c>
      <c r="R5" s="86"/>
      <c r="S5" s="27">
        <v>45383</v>
      </c>
      <c r="T5" s="28">
        <v>45383</v>
      </c>
      <c r="U5" s="3"/>
      <c r="V5" s="3"/>
      <c r="W5" s="29"/>
      <c r="X5" s="86"/>
      <c r="Y5" s="27">
        <v>45413</v>
      </c>
      <c r="Z5" s="28">
        <v>45413</v>
      </c>
      <c r="AA5" s="3"/>
      <c r="AB5" s="3"/>
      <c r="AC5" s="29"/>
      <c r="AD5" s="88"/>
      <c r="AE5" s="17">
        <v>45444</v>
      </c>
      <c r="AF5" s="18">
        <v>45444</v>
      </c>
      <c r="AG5" s="19"/>
      <c r="AH5" s="19"/>
      <c r="AI5" s="20"/>
      <c r="AJ5" s="88"/>
    </row>
    <row r="6" spans="1:36" x14ac:dyDescent="0.3">
      <c r="A6" s="21">
        <v>45293</v>
      </c>
      <c r="B6" s="22">
        <v>45293</v>
      </c>
      <c r="C6">
        <v>90</v>
      </c>
      <c r="D6">
        <v>4.9000000000000004</v>
      </c>
      <c r="E6" s="23"/>
      <c r="F6" s="86"/>
      <c r="G6" s="21">
        <v>45324</v>
      </c>
      <c r="H6" s="22">
        <v>45324</v>
      </c>
      <c r="I6">
        <v>90</v>
      </c>
      <c r="J6">
        <v>4.9000000000000004</v>
      </c>
      <c r="K6" s="23"/>
      <c r="L6" s="86"/>
      <c r="M6" s="17">
        <v>45353</v>
      </c>
      <c r="N6" s="18">
        <v>45353</v>
      </c>
      <c r="O6" s="19"/>
      <c r="P6" s="19"/>
      <c r="Q6" s="20"/>
      <c r="R6" s="86"/>
      <c r="S6" s="21">
        <v>45384</v>
      </c>
      <c r="T6" s="22">
        <v>45384</v>
      </c>
      <c r="U6">
        <v>90</v>
      </c>
      <c r="V6">
        <v>4.9000000000000004</v>
      </c>
      <c r="W6" s="23"/>
      <c r="X6" s="86"/>
      <c r="Y6" s="21">
        <v>45414</v>
      </c>
      <c r="Z6" s="22">
        <v>45414</v>
      </c>
      <c r="AA6">
        <v>90</v>
      </c>
      <c r="AB6">
        <v>4.9000000000000004</v>
      </c>
      <c r="AC6" s="23"/>
      <c r="AD6" s="88"/>
      <c r="AE6" s="17">
        <v>45445</v>
      </c>
      <c r="AF6" s="18">
        <v>45445</v>
      </c>
      <c r="AG6" s="19"/>
      <c r="AH6" s="19"/>
      <c r="AI6" s="20"/>
      <c r="AJ6" s="88"/>
    </row>
    <row r="7" spans="1:36" x14ac:dyDescent="0.3">
      <c r="A7" s="21">
        <v>45294</v>
      </c>
      <c r="B7" s="22">
        <v>45294</v>
      </c>
      <c r="C7">
        <v>90</v>
      </c>
      <c r="D7">
        <v>4.9000000000000004</v>
      </c>
      <c r="E7" s="23"/>
      <c r="F7" s="86"/>
      <c r="G7" s="17">
        <v>45325</v>
      </c>
      <c r="H7" s="18">
        <v>45325</v>
      </c>
      <c r="I7" s="19"/>
      <c r="J7" s="19"/>
      <c r="K7" s="20"/>
      <c r="L7" s="86"/>
      <c r="M7" s="17">
        <v>45354</v>
      </c>
      <c r="N7" s="18">
        <v>45354</v>
      </c>
      <c r="O7" s="19"/>
      <c r="P7" s="19"/>
      <c r="Q7" s="20"/>
      <c r="R7" s="86"/>
      <c r="S7" s="21">
        <v>45385</v>
      </c>
      <c r="T7" s="22">
        <v>45385</v>
      </c>
      <c r="U7">
        <v>90</v>
      </c>
      <c r="V7">
        <v>4.9000000000000004</v>
      </c>
      <c r="W7" s="23"/>
      <c r="X7" s="86"/>
      <c r="Y7" s="21">
        <v>45415</v>
      </c>
      <c r="Z7" s="22">
        <v>45415</v>
      </c>
      <c r="AA7">
        <v>90</v>
      </c>
      <c r="AB7">
        <v>4.9000000000000004</v>
      </c>
      <c r="AC7" s="23"/>
      <c r="AD7" s="88"/>
      <c r="AE7" s="21">
        <v>45446</v>
      </c>
      <c r="AF7" s="22">
        <v>45446</v>
      </c>
      <c r="AG7">
        <v>90</v>
      </c>
      <c r="AH7">
        <v>4.9000000000000004</v>
      </c>
      <c r="AI7" s="23"/>
      <c r="AJ7" s="88"/>
    </row>
    <row r="8" spans="1:36" x14ac:dyDescent="0.3">
      <c r="A8" s="21">
        <v>45295</v>
      </c>
      <c r="B8" s="22">
        <v>45295</v>
      </c>
      <c r="C8">
        <v>90</v>
      </c>
      <c r="D8">
        <v>4.9000000000000004</v>
      </c>
      <c r="E8" s="23"/>
      <c r="F8" s="86"/>
      <c r="G8" s="17">
        <v>45326</v>
      </c>
      <c r="H8" s="18">
        <v>45326</v>
      </c>
      <c r="I8" s="19"/>
      <c r="J8" s="19"/>
      <c r="K8" s="20"/>
      <c r="L8" s="86"/>
      <c r="M8" s="21">
        <v>45355</v>
      </c>
      <c r="N8" s="22">
        <v>45355</v>
      </c>
      <c r="O8">
        <v>90</v>
      </c>
      <c r="P8">
        <v>4.9000000000000004</v>
      </c>
      <c r="Q8" s="23"/>
      <c r="R8" s="86"/>
      <c r="S8" s="21">
        <v>45386</v>
      </c>
      <c r="T8" s="22">
        <v>45386</v>
      </c>
      <c r="U8">
        <v>90</v>
      </c>
      <c r="V8">
        <v>4.9000000000000004</v>
      </c>
      <c r="W8" s="23"/>
      <c r="X8" s="86"/>
      <c r="Y8" s="17">
        <v>45416</v>
      </c>
      <c r="Z8" s="18">
        <v>45416</v>
      </c>
      <c r="AA8" s="19"/>
      <c r="AB8" s="19"/>
      <c r="AC8" s="20"/>
      <c r="AD8" s="88"/>
      <c r="AE8" s="21">
        <v>45447</v>
      </c>
      <c r="AF8" s="22">
        <v>45447</v>
      </c>
      <c r="AG8">
        <v>90</v>
      </c>
      <c r="AH8">
        <v>4.9000000000000004</v>
      </c>
      <c r="AI8" s="23"/>
      <c r="AJ8" s="88"/>
    </row>
    <row r="9" spans="1:36" x14ac:dyDescent="0.3">
      <c r="A9" s="21">
        <v>45296</v>
      </c>
      <c r="B9" s="22">
        <v>45296</v>
      </c>
      <c r="C9">
        <v>90</v>
      </c>
      <c r="D9">
        <v>4.9000000000000004</v>
      </c>
      <c r="E9" s="23">
        <v>60.22</v>
      </c>
      <c r="F9" s="86"/>
      <c r="G9" s="21">
        <v>45327</v>
      </c>
      <c r="H9" s="22">
        <v>45327</v>
      </c>
      <c r="I9">
        <v>90</v>
      </c>
      <c r="J9">
        <v>4.9000000000000004</v>
      </c>
      <c r="K9" s="23"/>
      <c r="L9" s="86"/>
      <c r="M9" s="21">
        <v>45356</v>
      </c>
      <c r="N9" s="22">
        <v>45356</v>
      </c>
      <c r="O9">
        <v>90</v>
      </c>
      <c r="P9">
        <v>4.9000000000000004</v>
      </c>
      <c r="Q9" s="23"/>
      <c r="R9" s="86"/>
      <c r="S9" s="21">
        <v>45387</v>
      </c>
      <c r="T9" s="22">
        <v>45387</v>
      </c>
      <c r="U9">
        <v>90</v>
      </c>
      <c r="V9">
        <v>4.9000000000000004</v>
      </c>
      <c r="W9" s="23"/>
      <c r="X9" s="86"/>
      <c r="Y9" s="17">
        <v>45417</v>
      </c>
      <c r="Z9" s="18">
        <v>45417</v>
      </c>
      <c r="AA9" s="19"/>
      <c r="AB9" s="19"/>
      <c r="AC9" s="20"/>
      <c r="AD9" s="88"/>
      <c r="AE9" s="21">
        <v>45448</v>
      </c>
      <c r="AF9" s="22">
        <v>45448</v>
      </c>
      <c r="AG9">
        <v>90</v>
      </c>
      <c r="AH9">
        <v>4.9000000000000004</v>
      </c>
      <c r="AI9" s="23"/>
      <c r="AJ9" s="88"/>
    </row>
    <row r="10" spans="1:36" x14ac:dyDescent="0.3">
      <c r="A10" s="17">
        <v>45297</v>
      </c>
      <c r="B10" s="18">
        <v>45297</v>
      </c>
      <c r="C10" s="19"/>
      <c r="D10" s="19"/>
      <c r="E10" s="20"/>
      <c r="F10" s="86"/>
      <c r="G10" s="21">
        <v>45328</v>
      </c>
      <c r="H10" s="22">
        <v>45328</v>
      </c>
      <c r="I10">
        <v>90</v>
      </c>
      <c r="J10">
        <v>4.9000000000000004</v>
      </c>
      <c r="K10" s="23"/>
      <c r="L10" s="86"/>
      <c r="M10" s="21">
        <v>45357</v>
      </c>
      <c r="N10" s="22">
        <v>45357</v>
      </c>
      <c r="O10">
        <v>90</v>
      </c>
      <c r="P10">
        <v>4.9000000000000004</v>
      </c>
      <c r="Q10" s="23"/>
      <c r="R10" s="86"/>
      <c r="S10" s="17">
        <v>45388</v>
      </c>
      <c r="T10" s="18">
        <v>45388</v>
      </c>
      <c r="U10" s="19"/>
      <c r="V10" s="19"/>
      <c r="W10" s="20"/>
      <c r="X10" s="86"/>
      <c r="Y10" s="21">
        <v>45418</v>
      </c>
      <c r="Z10" s="22">
        <v>45418</v>
      </c>
      <c r="AA10">
        <v>90</v>
      </c>
      <c r="AB10">
        <v>4.9000000000000004</v>
      </c>
      <c r="AC10" s="23"/>
      <c r="AD10" s="88"/>
      <c r="AE10" s="21">
        <v>45449</v>
      </c>
      <c r="AF10" s="22">
        <v>45449</v>
      </c>
      <c r="AG10">
        <v>90</v>
      </c>
      <c r="AH10">
        <v>4.9000000000000004</v>
      </c>
      <c r="AI10" s="23"/>
      <c r="AJ10" s="88"/>
    </row>
    <row r="11" spans="1:36" x14ac:dyDescent="0.3">
      <c r="A11" s="17">
        <v>45298</v>
      </c>
      <c r="B11" s="18">
        <v>45298</v>
      </c>
      <c r="C11" s="19"/>
      <c r="D11" s="19"/>
      <c r="E11" s="20"/>
      <c r="F11" s="86"/>
      <c r="G11" s="21">
        <v>45329</v>
      </c>
      <c r="H11" s="22">
        <v>45329</v>
      </c>
      <c r="I11">
        <v>90</v>
      </c>
      <c r="J11">
        <v>4.9000000000000004</v>
      </c>
      <c r="K11" s="23"/>
      <c r="L11" s="86"/>
      <c r="M11" s="21">
        <v>45358</v>
      </c>
      <c r="N11" s="22">
        <v>45358</v>
      </c>
      <c r="O11">
        <v>90</v>
      </c>
      <c r="P11">
        <v>4.9000000000000004</v>
      </c>
      <c r="Q11" s="23"/>
      <c r="R11" s="86"/>
      <c r="S11" s="17">
        <v>45389</v>
      </c>
      <c r="T11" s="18">
        <v>45389</v>
      </c>
      <c r="U11" s="19"/>
      <c r="V11" s="19"/>
      <c r="W11" s="20"/>
      <c r="X11" s="86"/>
      <c r="Y11" s="21">
        <v>45419</v>
      </c>
      <c r="Z11" s="22">
        <v>45419</v>
      </c>
      <c r="AA11">
        <v>90</v>
      </c>
      <c r="AB11">
        <v>4.9000000000000004</v>
      </c>
      <c r="AC11" s="23"/>
      <c r="AD11" s="88"/>
      <c r="AE11" s="21">
        <v>45450</v>
      </c>
      <c r="AF11" s="22">
        <v>45450</v>
      </c>
      <c r="AG11">
        <v>90</v>
      </c>
      <c r="AH11">
        <v>4.9000000000000004</v>
      </c>
      <c r="AI11" s="23"/>
      <c r="AJ11" s="88"/>
    </row>
    <row r="12" spans="1:36" x14ac:dyDescent="0.3">
      <c r="A12" s="21">
        <v>45299</v>
      </c>
      <c r="B12" s="22">
        <v>45299</v>
      </c>
      <c r="C12">
        <v>90</v>
      </c>
      <c r="D12">
        <v>4.9000000000000004</v>
      </c>
      <c r="E12" s="23"/>
      <c r="F12" s="86"/>
      <c r="G12" s="21">
        <v>45330</v>
      </c>
      <c r="H12" s="22">
        <v>45330</v>
      </c>
      <c r="I12">
        <v>90</v>
      </c>
      <c r="J12">
        <v>4.9000000000000004</v>
      </c>
      <c r="K12" s="23"/>
      <c r="L12" s="86"/>
      <c r="M12" s="21">
        <v>45359</v>
      </c>
      <c r="N12" s="22">
        <v>45359</v>
      </c>
      <c r="O12">
        <v>90</v>
      </c>
      <c r="P12">
        <v>4.9000000000000004</v>
      </c>
      <c r="Q12" s="23">
        <v>56.07</v>
      </c>
      <c r="R12" s="86"/>
      <c r="S12" s="21">
        <v>45390</v>
      </c>
      <c r="T12" s="22">
        <v>45390</v>
      </c>
      <c r="U12">
        <v>90</v>
      </c>
      <c r="V12">
        <v>4.9000000000000004</v>
      </c>
      <c r="W12" s="23"/>
      <c r="X12" s="86"/>
      <c r="Y12" s="27">
        <v>45420</v>
      </c>
      <c r="Z12" s="28">
        <v>45420</v>
      </c>
      <c r="AA12" s="3"/>
      <c r="AB12" s="3"/>
      <c r="AC12" s="29"/>
      <c r="AD12" s="88"/>
      <c r="AE12" s="17">
        <v>45451</v>
      </c>
      <c r="AF12" s="18">
        <v>45451</v>
      </c>
      <c r="AG12" s="19"/>
      <c r="AH12" s="19"/>
      <c r="AI12" s="20"/>
      <c r="AJ12" s="88"/>
    </row>
    <row r="13" spans="1:36" x14ac:dyDescent="0.3">
      <c r="A13" s="21">
        <v>45300</v>
      </c>
      <c r="B13" s="22">
        <v>45300</v>
      </c>
      <c r="C13">
        <v>90</v>
      </c>
      <c r="D13">
        <v>4.9000000000000004</v>
      </c>
      <c r="E13" s="23"/>
      <c r="F13" s="86"/>
      <c r="G13" s="21">
        <v>45331</v>
      </c>
      <c r="H13" s="22">
        <v>45331</v>
      </c>
      <c r="I13">
        <v>90</v>
      </c>
      <c r="J13">
        <v>4.9000000000000004</v>
      </c>
      <c r="K13" s="24">
        <v>46.2</v>
      </c>
      <c r="L13" s="86"/>
      <c r="M13" s="17">
        <v>45360</v>
      </c>
      <c r="N13" s="18">
        <v>45360</v>
      </c>
      <c r="O13" s="19"/>
      <c r="P13" s="19"/>
      <c r="Q13" s="20"/>
      <c r="R13" s="86"/>
      <c r="S13" s="21">
        <v>45391</v>
      </c>
      <c r="T13" s="22">
        <v>45391</v>
      </c>
      <c r="U13">
        <v>90</v>
      </c>
      <c r="V13">
        <v>4.9000000000000004</v>
      </c>
      <c r="W13" s="23"/>
      <c r="X13" s="86"/>
      <c r="Y13" s="21">
        <v>45421</v>
      </c>
      <c r="Z13" s="22">
        <v>45421</v>
      </c>
      <c r="AC13" s="23"/>
      <c r="AD13" s="88"/>
      <c r="AE13" s="17">
        <v>45452</v>
      </c>
      <c r="AF13" s="18">
        <v>45452</v>
      </c>
      <c r="AG13" s="19"/>
      <c r="AH13" s="19"/>
      <c r="AI13" s="20"/>
      <c r="AJ13" s="88"/>
    </row>
    <row r="14" spans="1:36" x14ac:dyDescent="0.3">
      <c r="A14" s="21">
        <v>45301</v>
      </c>
      <c r="B14" s="22">
        <v>45301</v>
      </c>
      <c r="C14">
        <v>90</v>
      </c>
      <c r="D14">
        <v>4.9000000000000004</v>
      </c>
      <c r="E14" s="23"/>
      <c r="F14" s="86"/>
      <c r="G14" s="17">
        <v>45332</v>
      </c>
      <c r="H14" s="18">
        <v>45332</v>
      </c>
      <c r="I14" s="19"/>
      <c r="J14" s="19"/>
      <c r="K14" s="20"/>
      <c r="L14" s="86"/>
      <c r="M14" s="17">
        <v>45361</v>
      </c>
      <c r="N14" s="18">
        <v>45361</v>
      </c>
      <c r="O14" s="19"/>
      <c r="P14" s="19"/>
      <c r="Q14" s="20"/>
      <c r="R14" s="86"/>
      <c r="S14" s="21">
        <v>45392</v>
      </c>
      <c r="T14" s="22">
        <v>45392</v>
      </c>
      <c r="U14">
        <v>90</v>
      </c>
      <c r="V14">
        <v>4.9000000000000004</v>
      </c>
      <c r="W14" s="23"/>
      <c r="X14" s="86"/>
      <c r="Y14" s="21">
        <v>45422</v>
      </c>
      <c r="Z14" s="22">
        <v>45422</v>
      </c>
      <c r="AA14">
        <v>90</v>
      </c>
      <c r="AB14">
        <v>4.9000000000000004</v>
      </c>
      <c r="AC14" s="23"/>
      <c r="AD14" s="88"/>
      <c r="AE14" s="21">
        <v>45453</v>
      </c>
      <c r="AF14" s="22">
        <v>45453</v>
      </c>
      <c r="AG14">
        <v>90</v>
      </c>
      <c r="AH14">
        <v>4.9000000000000004</v>
      </c>
      <c r="AI14" s="23"/>
      <c r="AJ14" s="88"/>
    </row>
    <row r="15" spans="1:36" x14ac:dyDescent="0.3">
      <c r="A15" s="21">
        <v>45302</v>
      </c>
      <c r="B15" s="22">
        <v>45302</v>
      </c>
      <c r="C15">
        <v>90</v>
      </c>
      <c r="D15">
        <v>4.9000000000000004</v>
      </c>
      <c r="E15" s="23"/>
      <c r="F15" s="86"/>
      <c r="G15" s="17">
        <v>45333</v>
      </c>
      <c r="H15" s="18">
        <v>45333</v>
      </c>
      <c r="I15" s="19"/>
      <c r="J15" s="19"/>
      <c r="K15" s="20"/>
      <c r="L15" s="86"/>
      <c r="M15" s="21">
        <v>45362</v>
      </c>
      <c r="N15" s="22">
        <v>45362</v>
      </c>
      <c r="O15">
        <v>90</v>
      </c>
      <c r="P15">
        <v>4.9000000000000004</v>
      </c>
      <c r="Q15" s="23"/>
      <c r="R15" s="86"/>
      <c r="S15" s="21">
        <v>45393</v>
      </c>
      <c r="T15" s="22">
        <v>45393</v>
      </c>
      <c r="U15">
        <v>90</v>
      </c>
      <c r="V15">
        <v>4.9000000000000004</v>
      </c>
      <c r="W15" s="23"/>
      <c r="X15" s="86"/>
      <c r="Y15" s="17">
        <v>45423</v>
      </c>
      <c r="Z15" s="18">
        <v>45423</v>
      </c>
      <c r="AA15" s="19"/>
      <c r="AB15" s="19"/>
      <c r="AC15" s="20"/>
      <c r="AD15" s="88"/>
      <c r="AE15" s="21">
        <v>45454</v>
      </c>
      <c r="AF15" s="22">
        <v>45454</v>
      </c>
      <c r="AG15">
        <v>90</v>
      </c>
      <c r="AH15">
        <v>4.9000000000000004</v>
      </c>
      <c r="AI15" s="23"/>
      <c r="AJ15" s="88"/>
    </row>
    <row r="16" spans="1:36" x14ac:dyDescent="0.3">
      <c r="A16" s="21">
        <v>45303</v>
      </c>
      <c r="B16" s="22">
        <v>45303</v>
      </c>
      <c r="C16">
        <v>90</v>
      </c>
      <c r="D16">
        <v>4.9000000000000004</v>
      </c>
      <c r="E16" s="23">
        <v>55.21</v>
      </c>
      <c r="F16" s="86"/>
      <c r="G16" s="21">
        <v>45334</v>
      </c>
      <c r="H16" s="22">
        <v>45334</v>
      </c>
      <c r="I16">
        <v>90</v>
      </c>
      <c r="J16">
        <v>4.9000000000000004</v>
      </c>
      <c r="K16" s="23"/>
      <c r="L16" s="86"/>
      <c r="M16" s="21">
        <v>45363</v>
      </c>
      <c r="N16" s="22">
        <v>45363</v>
      </c>
      <c r="O16">
        <v>90</v>
      </c>
      <c r="P16">
        <v>4.9000000000000004</v>
      </c>
      <c r="Q16" s="23"/>
      <c r="R16" s="86"/>
      <c r="S16" s="21">
        <v>45394</v>
      </c>
      <c r="T16" s="22">
        <v>45394</v>
      </c>
      <c r="U16">
        <v>90</v>
      </c>
      <c r="V16">
        <v>4.9000000000000004</v>
      </c>
      <c r="W16" s="23"/>
      <c r="X16" s="86"/>
      <c r="Y16" s="17">
        <v>45424</v>
      </c>
      <c r="Z16" s="18">
        <v>45424</v>
      </c>
      <c r="AA16" s="19"/>
      <c r="AB16" s="19"/>
      <c r="AC16" s="20"/>
      <c r="AD16" s="88"/>
      <c r="AE16" s="21">
        <v>45455</v>
      </c>
      <c r="AF16" s="22">
        <v>45455</v>
      </c>
      <c r="AG16">
        <v>90</v>
      </c>
      <c r="AH16">
        <v>4.9000000000000004</v>
      </c>
      <c r="AI16" s="23"/>
      <c r="AJ16" s="88"/>
    </row>
    <row r="17" spans="1:36" x14ac:dyDescent="0.3">
      <c r="A17" s="17">
        <v>45304</v>
      </c>
      <c r="B17" s="18">
        <v>45304</v>
      </c>
      <c r="C17" s="19"/>
      <c r="D17" s="19"/>
      <c r="E17" s="20"/>
      <c r="F17" s="86"/>
      <c r="G17" s="21">
        <v>45335</v>
      </c>
      <c r="H17" s="22">
        <v>45335</v>
      </c>
      <c r="I17">
        <v>90</v>
      </c>
      <c r="J17">
        <v>4.9000000000000004</v>
      </c>
      <c r="K17" s="23"/>
      <c r="L17" s="86"/>
      <c r="M17" s="21">
        <v>45364</v>
      </c>
      <c r="N17" s="22">
        <v>45364</v>
      </c>
      <c r="O17">
        <v>90</v>
      </c>
      <c r="P17">
        <v>4.9000000000000004</v>
      </c>
      <c r="Q17" s="23"/>
      <c r="R17" s="86"/>
      <c r="S17" s="17">
        <v>45395</v>
      </c>
      <c r="T17" s="18">
        <v>45395</v>
      </c>
      <c r="U17" s="19"/>
      <c r="V17" s="19"/>
      <c r="W17" s="20"/>
      <c r="X17" s="86"/>
      <c r="Y17" s="21">
        <v>45425</v>
      </c>
      <c r="Z17" s="22">
        <v>45425</v>
      </c>
      <c r="AA17">
        <v>90</v>
      </c>
      <c r="AB17">
        <v>4.9000000000000004</v>
      </c>
      <c r="AC17" s="23"/>
      <c r="AD17" s="88"/>
      <c r="AE17" s="21">
        <v>45456</v>
      </c>
      <c r="AF17" s="22">
        <v>45456</v>
      </c>
      <c r="AG17">
        <v>90</v>
      </c>
      <c r="AH17">
        <v>4.9000000000000004</v>
      </c>
      <c r="AI17" s="23"/>
      <c r="AJ17" s="88"/>
    </row>
    <row r="18" spans="1:36" x14ac:dyDescent="0.3">
      <c r="A18" s="17">
        <v>45305</v>
      </c>
      <c r="B18" s="18">
        <v>45305</v>
      </c>
      <c r="C18" s="19"/>
      <c r="D18" s="19"/>
      <c r="E18" s="20"/>
      <c r="F18" s="86"/>
      <c r="G18" s="21">
        <v>45336</v>
      </c>
      <c r="H18" s="22">
        <v>45336</v>
      </c>
      <c r="I18">
        <v>90</v>
      </c>
      <c r="J18">
        <v>4.9000000000000004</v>
      </c>
      <c r="K18" s="23"/>
      <c r="L18" s="86"/>
      <c r="M18" s="21">
        <v>45365</v>
      </c>
      <c r="N18" s="22">
        <v>45365</v>
      </c>
      <c r="O18">
        <v>90</v>
      </c>
      <c r="P18">
        <v>4.9000000000000004</v>
      </c>
      <c r="Q18" s="23"/>
      <c r="R18" s="86"/>
      <c r="S18" s="17">
        <v>45396</v>
      </c>
      <c r="T18" s="18">
        <v>45396</v>
      </c>
      <c r="U18" s="19"/>
      <c r="V18" s="19"/>
      <c r="W18" s="20"/>
      <c r="X18" s="86"/>
      <c r="Y18" s="21">
        <v>45426</v>
      </c>
      <c r="Z18" s="22">
        <v>45426</v>
      </c>
      <c r="AA18">
        <v>90</v>
      </c>
      <c r="AB18">
        <v>4.9000000000000004</v>
      </c>
      <c r="AC18" s="23"/>
      <c r="AD18" s="88"/>
      <c r="AE18" s="21">
        <v>45457</v>
      </c>
      <c r="AF18" s="22">
        <v>45457</v>
      </c>
      <c r="AG18">
        <v>90</v>
      </c>
      <c r="AH18">
        <v>4.9000000000000004</v>
      </c>
      <c r="AI18" s="23"/>
      <c r="AJ18" s="88"/>
    </row>
    <row r="19" spans="1:36" x14ac:dyDescent="0.3">
      <c r="A19" s="21">
        <v>45306</v>
      </c>
      <c r="B19" s="22">
        <v>45306</v>
      </c>
      <c r="C19">
        <v>90</v>
      </c>
      <c r="D19">
        <v>4.9000000000000004</v>
      </c>
      <c r="E19" s="23"/>
      <c r="F19" s="86"/>
      <c r="G19" s="21">
        <v>45337</v>
      </c>
      <c r="H19" s="22">
        <v>45337</v>
      </c>
      <c r="I19">
        <v>90</v>
      </c>
      <c r="J19">
        <v>4.9000000000000004</v>
      </c>
      <c r="K19" s="23"/>
      <c r="L19" s="86"/>
      <c r="M19" s="21">
        <v>45366</v>
      </c>
      <c r="N19" s="22">
        <v>45366</v>
      </c>
      <c r="O19">
        <v>90</v>
      </c>
      <c r="P19">
        <v>4.9000000000000004</v>
      </c>
      <c r="Q19" s="23">
        <v>50.41</v>
      </c>
      <c r="R19" s="86"/>
      <c r="S19" s="21">
        <v>45397</v>
      </c>
      <c r="T19" s="22">
        <v>45397</v>
      </c>
      <c r="U19">
        <v>90</v>
      </c>
      <c r="V19">
        <v>4.9000000000000004</v>
      </c>
      <c r="W19" s="23"/>
      <c r="X19" s="86"/>
      <c r="Y19" s="21">
        <v>45427</v>
      </c>
      <c r="Z19" s="22">
        <v>45427</v>
      </c>
      <c r="AA19">
        <v>90</v>
      </c>
      <c r="AB19">
        <v>4.9000000000000004</v>
      </c>
      <c r="AC19" s="23"/>
      <c r="AD19" s="88"/>
      <c r="AE19" s="17">
        <v>45458</v>
      </c>
      <c r="AF19" s="18">
        <v>45458</v>
      </c>
      <c r="AG19" s="19"/>
      <c r="AH19" s="19"/>
      <c r="AI19" s="20"/>
      <c r="AJ19" s="88"/>
    </row>
    <row r="20" spans="1:36" x14ac:dyDescent="0.3">
      <c r="A20" s="21">
        <v>45307</v>
      </c>
      <c r="B20" s="22">
        <v>45307</v>
      </c>
      <c r="C20">
        <v>90</v>
      </c>
      <c r="D20">
        <v>4.9000000000000004</v>
      </c>
      <c r="E20" s="23"/>
      <c r="F20" s="86"/>
      <c r="G20" s="21">
        <v>45338</v>
      </c>
      <c r="H20" s="22">
        <v>45338</v>
      </c>
      <c r="I20">
        <v>90</v>
      </c>
      <c r="J20">
        <v>4.9000000000000004</v>
      </c>
      <c r="K20" s="24">
        <v>50</v>
      </c>
      <c r="L20" s="86"/>
      <c r="M20" s="17">
        <v>45367</v>
      </c>
      <c r="N20" s="18">
        <v>45367</v>
      </c>
      <c r="O20" s="19"/>
      <c r="P20" s="19"/>
      <c r="Q20" s="20"/>
      <c r="R20" s="86"/>
      <c r="S20" s="21">
        <v>45398</v>
      </c>
      <c r="T20" s="22">
        <v>45398</v>
      </c>
      <c r="U20">
        <v>90</v>
      </c>
      <c r="V20">
        <v>4.9000000000000004</v>
      </c>
      <c r="W20" s="23"/>
      <c r="X20" s="86"/>
      <c r="Y20" s="21">
        <v>45428</v>
      </c>
      <c r="Z20" s="22">
        <v>45428</v>
      </c>
      <c r="AA20">
        <v>90</v>
      </c>
      <c r="AB20">
        <v>4.9000000000000004</v>
      </c>
      <c r="AC20" s="23"/>
      <c r="AD20" s="88"/>
      <c r="AE20" s="17">
        <v>45459</v>
      </c>
      <c r="AF20" s="18">
        <v>45459</v>
      </c>
      <c r="AG20" s="19"/>
      <c r="AH20" s="19"/>
      <c r="AI20" s="20"/>
      <c r="AJ20" s="88"/>
    </row>
    <row r="21" spans="1:36" x14ac:dyDescent="0.3">
      <c r="A21" s="21">
        <v>45308</v>
      </c>
      <c r="B21" s="22">
        <v>45308</v>
      </c>
      <c r="C21">
        <v>90</v>
      </c>
      <c r="D21">
        <v>4.9000000000000004</v>
      </c>
      <c r="E21" s="23"/>
      <c r="F21" s="86"/>
      <c r="G21" s="17">
        <v>45339</v>
      </c>
      <c r="H21" s="18">
        <v>45339</v>
      </c>
      <c r="I21" s="19"/>
      <c r="J21" s="19"/>
      <c r="K21" s="20"/>
      <c r="L21" s="86"/>
      <c r="M21" s="17">
        <v>45368</v>
      </c>
      <c r="N21" s="18">
        <v>45368</v>
      </c>
      <c r="O21" s="19"/>
      <c r="P21" s="19"/>
      <c r="Q21" s="20"/>
      <c r="R21" s="86"/>
      <c r="S21" s="21">
        <v>45399</v>
      </c>
      <c r="T21" s="22">
        <v>45399</v>
      </c>
      <c r="U21">
        <v>90</v>
      </c>
      <c r="V21">
        <v>4.9000000000000004</v>
      </c>
      <c r="W21" s="23"/>
      <c r="X21" s="86"/>
      <c r="Y21" s="21">
        <v>45429</v>
      </c>
      <c r="Z21" s="22">
        <v>45429</v>
      </c>
      <c r="AA21">
        <v>90</v>
      </c>
      <c r="AB21">
        <v>4.9000000000000004</v>
      </c>
      <c r="AC21" s="23"/>
      <c r="AD21" s="88"/>
      <c r="AE21" s="117">
        <v>45460</v>
      </c>
      <c r="AF21" s="118">
        <v>45460</v>
      </c>
      <c r="AG21" s="119"/>
      <c r="AH21" s="119"/>
      <c r="AI21" s="120" t="s">
        <v>39</v>
      </c>
      <c r="AJ21" s="88"/>
    </row>
    <row r="22" spans="1:36" x14ac:dyDescent="0.3">
      <c r="A22" s="21">
        <v>45309</v>
      </c>
      <c r="B22" s="22">
        <v>45309</v>
      </c>
      <c r="C22">
        <v>90</v>
      </c>
      <c r="D22">
        <v>4.9000000000000004</v>
      </c>
      <c r="E22" s="23">
        <v>59.39</v>
      </c>
      <c r="F22" s="86"/>
      <c r="G22" s="17">
        <v>45340</v>
      </c>
      <c r="H22" s="18">
        <v>45340</v>
      </c>
      <c r="I22" s="19"/>
      <c r="J22" s="19"/>
      <c r="K22" s="20"/>
      <c r="L22" s="86"/>
      <c r="M22" s="21">
        <v>45369</v>
      </c>
      <c r="N22" s="22">
        <v>45369</v>
      </c>
      <c r="O22">
        <v>90</v>
      </c>
      <c r="P22">
        <v>4.9000000000000004</v>
      </c>
      <c r="Q22" s="23"/>
      <c r="R22" s="86"/>
      <c r="S22" s="21">
        <v>45400</v>
      </c>
      <c r="T22" s="22">
        <v>45400</v>
      </c>
      <c r="U22">
        <v>90</v>
      </c>
      <c r="V22">
        <v>4.9000000000000004</v>
      </c>
      <c r="W22" s="23"/>
      <c r="X22" s="86"/>
      <c r="Y22" s="17">
        <v>45430</v>
      </c>
      <c r="Z22" s="18">
        <v>45430</v>
      </c>
      <c r="AA22" s="19"/>
      <c r="AB22" s="19"/>
      <c r="AC22" s="20"/>
      <c r="AD22" s="88"/>
      <c r="AE22" s="117">
        <v>45461</v>
      </c>
      <c r="AF22" s="118">
        <v>45461</v>
      </c>
      <c r="AG22" s="119"/>
      <c r="AH22" s="119"/>
      <c r="AI22" s="120" t="s">
        <v>39</v>
      </c>
      <c r="AJ22" s="88"/>
    </row>
    <row r="23" spans="1:36" x14ac:dyDescent="0.3">
      <c r="A23" s="21">
        <v>45310</v>
      </c>
      <c r="B23" s="22">
        <v>45310</v>
      </c>
      <c r="C23">
        <v>90</v>
      </c>
      <c r="D23">
        <v>4.9000000000000004</v>
      </c>
      <c r="E23" s="23"/>
      <c r="F23" s="86"/>
      <c r="G23" s="21">
        <v>45341</v>
      </c>
      <c r="H23" s="22">
        <v>45341</v>
      </c>
      <c r="I23">
        <v>90</v>
      </c>
      <c r="J23">
        <v>4.9000000000000004</v>
      </c>
      <c r="K23" s="23"/>
      <c r="L23" s="86"/>
      <c r="M23" s="21">
        <v>45370</v>
      </c>
      <c r="N23" s="22">
        <v>45370</v>
      </c>
      <c r="O23">
        <v>90</v>
      </c>
      <c r="P23">
        <v>4.9000000000000004</v>
      </c>
      <c r="Q23" s="23"/>
      <c r="R23" s="86"/>
      <c r="S23" s="21">
        <v>45401</v>
      </c>
      <c r="T23" s="22">
        <v>45401</v>
      </c>
      <c r="U23">
        <v>90</v>
      </c>
      <c r="V23">
        <v>4.9000000000000004</v>
      </c>
      <c r="W23" s="23"/>
      <c r="X23" s="86"/>
      <c r="Y23" s="17">
        <v>45431</v>
      </c>
      <c r="Z23" s="18">
        <v>45431</v>
      </c>
      <c r="AA23" s="19"/>
      <c r="AB23" s="19"/>
      <c r="AC23" s="20"/>
      <c r="AD23" s="88"/>
      <c r="AE23" s="117">
        <v>45462</v>
      </c>
      <c r="AF23" s="118">
        <v>45462</v>
      </c>
      <c r="AG23" s="119"/>
      <c r="AH23" s="119"/>
      <c r="AI23" s="120" t="s">
        <v>39</v>
      </c>
      <c r="AJ23" s="88"/>
    </row>
    <row r="24" spans="1:36" x14ac:dyDescent="0.3">
      <c r="A24" s="17">
        <v>45311</v>
      </c>
      <c r="B24" s="18">
        <v>45311</v>
      </c>
      <c r="C24" s="19"/>
      <c r="D24" s="19"/>
      <c r="E24" s="20"/>
      <c r="F24" s="86"/>
      <c r="G24" s="21">
        <v>45342</v>
      </c>
      <c r="H24" s="22">
        <v>45342</v>
      </c>
      <c r="I24">
        <v>90</v>
      </c>
      <c r="J24">
        <v>4.9000000000000004</v>
      </c>
      <c r="K24" s="23"/>
      <c r="L24" s="86"/>
      <c r="M24" s="21">
        <v>45371</v>
      </c>
      <c r="N24" s="22">
        <v>45371</v>
      </c>
      <c r="O24">
        <v>90</v>
      </c>
      <c r="P24">
        <v>4.9000000000000004</v>
      </c>
      <c r="Q24" s="23"/>
      <c r="R24" s="86"/>
      <c r="S24" s="17">
        <v>45402</v>
      </c>
      <c r="T24" s="18">
        <v>45402</v>
      </c>
      <c r="U24" s="19"/>
      <c r="V24" s="19"/>
      <c r="W24" s="20"/>
      <c r="X24" s="86"/>
      <c r="Y24" s="27">
        <v>45432</v>
      </c>
      <c r="Z24" s="28">
        <v>45432</v>
      </c>
      <c r="AA24" s="3"/>
      <c r="AB24" s="3"/>
      <c r="AC24" s="29"/>
      <c r="AD24" s="88"/>
      <c r="AE24" s="117">
        <v>45463</v>
      </c>
      <c r="AF24" s="118">
        <v>45463</v>
      </c>
      <c r="AG24" s="119"/>
      <c r="AH24" s="119"/>
      <c r="AI24" s="120" t="s">
        <v>39</v>
      </c>
      <c r="AJ24" s="88"/>
    </row>
    <row r="25" spans="1:36" x14ac:dyDescent="0.3">
      <c r="A25" s="17">
        <v>45312</v>
      </c>
      <c r="B25" s="18">
        <v>45312</v>
      </c>
      <c r="C25" s="19"/>
      <c r="D25" s="19"/>
      <c r="E25" s="20"/>
      <c r="F25" s="86"/>
      <c r="G25" s="21">
        <v>45343</v>
      </c>
      <c r="H25" s="22">
        <v>45343</v>
      </c>
      <c r="I25">
        <v>90</v>
      </c>
      <c r="J25">
        <v>4.9000000000000004</v>
      </c>
      <c r="K25" s="23"/>
      <c r="L25" s="86"/>
      <c r="M25" s="21">
        <v>45372</v>
      </c>
      <c r="N25" s="22">
        <v>45372</v>
      </c>
      <c r="O25">
        <v>90</v>
      </c>
      <c r="P25">
        <v>4.9000000000000004</v>
      </c>
      <c r="Q25" s="23"/>
      <c r="R25" s="86"/>
      <c r="S25" s="17">
        <v>45403</v>
      </c>
      <c r="T25" s="18">
        <v>45403</v>
      </c>
      <c r="U25" s="19"/>
      <c r="V25" s="19"/>
      <c r="W25" s="20"/>
      <c r="X25" s="86"/>
      <c r="Y25" s="21">
        <v>45433</v>
      </c>
      <c r="Z25" s="22">
        <v>45433</v>
      </c>
      <c r="AA25">
        <v>90</v>
      </c>
      <c r="AB25">
        <v>4.9000000000000004</v>
      </c>
      <c r="AC25" s="23"/>
      <c r="AD25" s="88"/>
      <c r="AE25" s="117">
        <v>45464</v>
      </c>
      <c r="AF25" s="118">
        <v>45464</v>
      </c>
      <c r="AG25" s="119"/>
      <c r="AH25" s="119"/>
      <c r="AI25" s="120" t="s">
        <v>39</v>
      </c>
      <c r="AJ25" s="88"/>
    </row>
    <row r="26" spans="1:36" x14ac:dyDescent="0.3">
      <c r="A26" s="21">
        <v>45313</v>
      </c>
      <c r="B26" s="22">
        <v>45313</v>
      </c>
      <c r="C26">
        <v>90</v>
      </c>
      <c r="D26">
        <v>4.9000000000000004</v>
      </c>
      <c r="E26" s="23"/>
      <c r="F26" s="86"/>
      <c r="G26" s="21">
        <v>45344</v>
      </c>
      <c r="H26" s="22">
        <v>45344</v>
      </c>
      <c r="I26">
        <v>90</v>
      </c>
      <c r="J26">
        <v>4.9000000000000004</v>
      </c>
      <c r="K26" s="23"/>
      <c r="L26" s="86"/>
      <c r="M26" s="21">
        <v>45373</v>
      </c>
      <c r="N26" s="22">
        <v>45373</v>
      </c>
      <c r="O26">
        <v>90</v>
      </c>
      <c r="P26">
        <v>4.9000000000000004</v>
      </c>
      <c r="Q26" s="23">
        <v>59.09</v>
      </c>
      <c r="R26" s="86"/>
      <c r="S26" s="21">
        <v>45404</v>
      </c>
      <c r="T26" s="22">
        <v>45404</v>
      </c>
      <c r="U26">
        <v>90</v>
      </c>
      <c r="V26">
        <v>4.9000000000000004</v>
      </c>
      <c r="W26" s="23"/>
      <c r="X26" s="86"/>
      <c r="Y26" s="21">
        <v>45434</v>
      </c>
      <c r="Z26" s="22">
        <v>45434</v>
      </c>
      <c r="AA26">
        <v>90</v>
      </c>
      <c r="AB26">
        <v>4.9000000000000004</v>
      </c>
      <c r="AC26" s="23"/>
      <c r="AD26" s="88"/>
      <c r="AE26" s="76">
        <v>45465</v>
      </c>
      <c r="AF26" s="77">
        <v>45465</v>
      </c>
      <c r="AG26" s="78"/>
      <c r="AH26" s="78"/>
      <c r="AI26" s="80" t="s">
        <v>39</v>
      </c>
      <c r="AJ26" s="88"/>
    </row>
    <row r="27" spans="1:36" x14ac:dyDescent="0.3">
      <c r="A27" s="21">
        <v>45314</v>
      </c>
      <c r="B27" s="22">
        <v>45314</v>
      </c>
      <c r="C27">
        <v>90</v>
      </c>
      <c r="D27">
        <v>4.9000000000000004</v>
      </c>
      <c r="E27" s="23"/>
      <c r="F27" s="86"/>
      <c r="G27" s="21">
        <v>45345</v>
      </c>
      <c r="H27" s="22">
        <v>45345</v>
      </c>
      <c r="I27">
        <v>90</v>
      </c>
      <c r="J27">
        <v>4.9000000000000004</v>
      </c>
      <c r="K27" s="23"/>
      <c r="L27" s="86"/>
      <c r="M27" s="17">
        <v>45374</v>
      </c>
      <c r="N27" s="18">
        <v>45374</v>
      </c>
      <c r="O27" s="19"/>
      <c r="P27" s="19"/>
      <c r="Q27" s="20"/>
      <c r="R27" s="86"/>
      <c r="S27" s="21">
        <v>45405</v>
      </c>
      <c r="T27" s="22">
        <v>45405</v>
      </c>
      <c r="U27">
        <v>90</v>
      </c>
      <c r="V27">
        <v>4.9000000000000004</v>
      </c>
      <c r="W27" s="23"/>
      <c r="X27" s="86"/>
      <c r="Y27" s="21">
        <v>45435</v>
      </c>
      <c r="Z27" s="22">
        <v>45435</v>
      </c>
      <c r="AA27">
        <v>90</v>
      </c>
      <c r="AB27">
        <v>4.9000000000000004</v>
      </c>
      <c r="AC27" s="23"/>
      <c r="AD27" s="88"/>
      <c r="AE27" s="17">
        <v>45466</v>
      </c>
      <c r="AF27" s="18">
        <v>45466</v>
      </c>
      <c r="AG27" s="19"/>
      <c r="AH27" s="19"/>
      <c r="AI27" s="20"/>
      <c r="AJ27" s="88"/>
    </row>
    <row r="28" spans="1:36" x14ac:dyDescent="0.3">
      <c r="A28" s="21">
        <v>45315</v>
      </c>
      <c r="B28" s="22">
        <v>45315</v>
      </c>
      <c r="C28">
        <v>90</v>
      </c>
      <c r="D28">
        <v>4.9000000000000004</v>
      </c>
      <c r="E28" s="23"/>
      <c r="F28" s="86"/>
      <c r="G28" s="17">
        <v>45346</v>
      </c>
      <c r="H28" s="18">
        <v>45346</v>
      </c>
      <c r="I28" s="19"/>
      <c r="J28" s="19"/>
      <c r="K28" s="20">
        <v>60.01</v>
      </c>
      <c r="L28" s="86"/>
      <c r="M28" s="17">
        <v>45375</v>
      </c>
      <c r="N28" s="18">
        <v>45375</v>
      </c>
      <c r="O28" s="19"/>
      <c r="P28" s="19"/>
      <c r="Q28" s="20"/>
      <c r="R28" s="86"/>
      <c r="S28" s="21">
        <v>45406</v>
      </c>
      <c r="T28" s="22">
        <v>45406</v>
      </c>
      <c r="U28">
        <v>90</v>
      </c>
      <c r="V28">
        <v>4.9000000000000004</v>
      </c>
      <c r="W28" s="23"/>
      <c r="X28" s="86"/>
      <c r="Y28" s="21">
        <v>45436</v>
      </c>
      <c r="Z28" s="22">
        <v>45436</v>
      </c>
      <c r="AA28">
        <v>90</v>
      </c>
      <c r="AB28">
        <v>4.9000000000000004</v>
      </c>
      <c r="AC28" s="23"/>
      <c r="AD28" s="88"/>
      <c r="AE28" s="117">
        <v>45467</v>
      </c>
      <c r="AF28" s="118">
        <v>45467</v>
      </c>
      <c r="AG28" s="119"/>
      <c r="AH28" s="119"/>
      <c r="AI28" s="120" t="s">
        <v>39</v>
      </c>
      <c r="AJ28" s="88"/>
    </row>
    <row r="29" spans="1:36" x14ac:dyDescent="0.3">
      <c r="A29" s="21">
        <v>45316</v>
      </c>
      <c r="B29" s="22">
        <v>45316</v>
      </c>
      <c r="C29">
        <v>90</v>
      </c>
      <c r="D29">
        <v>4.9000000000000004</v>
      </c>
      <c r="E29" s="23"/>
      <c r="F29" s="86"/>
      <c r="G29" s="17">
        <v>45347</v>
      </c>
      <c r="H29" s="18">
        <v>45347</v>
      </c>
      <c r="I29" s="19"/>
      <c r="J29" s="19"/>
      <c r="K29" s="20"/>
      <c r="L29" s="86"/>
      <c r="M29" s="21">
        <v>45376</v>
      </c>
      <c r="N29" s="22">
        <v>45376</v>
      </c>
      <c r="O29">
        <v>90</v>
      </c>
      <c r="P29">
        <v>4.9000000000000004</v>
      </c>
      <c r="Q29" s="23"/>
      <c r="R29" s="86"/>
      <c r="S29" s="21">
        <v>45407</v>
      </c>
      <c r="T29" s="22">
        <v>45407</v>
      </c>
      <c r="U29">
        <v>90</v>
      </c>
      <c r="V29">
        <v>4.9000000000000004</v>
      </c>
      <c r="W29" s="23"/>
      <c r="X29" s="86"/>
      <c r="Y29" s="17">
        <v>45437</v>
      </c>
      <c r="Z29" s="18">
        <v>45437</v>
      </c>
      <c r="AA29" s="19"/>
      <c r="AB29" s="19"/>
      <c r="AC29" s="20"/>
      <c r="AD29" s="88"/>
      <c r="AE29" s="117">
        <v>45468</v>
      </c>
      <c r="AF29" s="118">
        <v>45468</v>
      </c>
      <c r="AG29" s="119"/>
      <c r="AH29" s="119"/>
      <c r="AI29" s="120" t="s">
        <v>39</v>
      </c>
      <c r="AJ29" s="88"/>
    </row>
    <row r="30" spans="1:36" x14ac:dyDescent="0.3">
      <c r="A30" s="21">
        <v>45317</v>
      </c>
      <c r="B30" s="22">
        <v>45317</v>
      </c>
      <c r="C30">
        <v>90</v>
      </c>
      <c r="D30">
        <v>4.9000000000000004</v>
      </c>
      <c r="E30" s="23"/>
      <c r="F30" s="86"/>
      <c r="G30" s="21">
        <v>45348</v>
      </c>
      <c r="H30" s="22">
        <v>45348</v>
      </c>
      <c r="I30">
        <v>90</v>
      </c>
      <c r="J30">
        <v>4.9000000000000004</v>
      </c>
      <c r="K30" s="23"/>
      <c r="L30" s="86"/>
      <c r="M30" s="21">
        <v>45377</v>
      </c>
      <c r="N30" s="22">
        <v>45377</v>
      </c>
      <c r="O30">
        <v>90</v>
      </c>
      <c r="P30">
        <v>4.9000000000000004</v>
      </c>
      <c r="Q30" s="23"/>
      <c r="R30" s="86"/>
      <c r="S30" s="21">
        <v>45408</v>
      </c>
      <c r="T30" s="22">
        <v>45408</v>
      </c>
      <c r="U30">
        <v>90</v>
      </c>
      <c r="V30">
        <v>4.9000000000000004</v>
      </c>
      <c r="W30" s="23"/>
      <c r="X30" s="86"/>
      <c r="Y30" s="17">
        <v>45438</v>
      </c>
      <c r="Z30" s="18">
        <v>45438</v>
      </c>
      <c r="AA30" s="19"/>
      <c r="AB30" s="19"/>
      <c r="AC30" s="20"/>
      <c r="AD30" s="88"/>
      <c r="AE30" s="117">
        <v>45469</v>
      </c>
      <c r="AF30" s="118">
        <v>45469</v>
      </c>
      <c r="AG30" s="119"/>
      <c r="AH30" s="119"/>
      <c r="AI30" s="120" t="s">
        <v>39</v>
      </c>
      <c r="AJ30" s="88"/>
    </row>
    <row r="31" spans="1:36" x14ac:dyDescent="0.3">
      <c r="A31" s="17">
        <v>45318</v>
      </c>
      <c r="B31" s="18">
        <v>45318</v>
      </c>
      <c r="C31" s="19"/>
      <c r="D31" s="19"/>
      <c r="E31" s="20"/>
      <c r="F31" s="86"/>
      <c r="G31" s="21">
        <v>45349</v>
      </c>
      <c r="H31" s="22">
        <v>45349</v>
      </c>
      <c r="I31">
        <v>90</v>
      </c>
      <c r="J31">
        <v>4.9000000000000004</v>
      </c>
      <c r="K31" s="23"/>
      <c r="L31" s="86"/>
      <c r="M31" s="21">
        <v>45378</v>
      </c>
      <c r="N31" s="22">
        <v>45378</v>
      </c>
      <c r="O31">
        <v>90</v>
      </c>
      <c r="P31">
        <v>4.9000000000000004</v>
      </c>
      <c r="Q31" s="23"/>
      <c r="R31" s="86"/>
      <c r="S31" s="17">
        <v>45409</v>
      </c>
      <c r="T31" s="18">
        <v>45409</v>
      </c>
      <c r="U31" s="19"/>
      <c r="V31" s="19"/>
      <c r="W31" s="20"/>
      <c r="X31" s="86"/>
      <c r="Y31" s="21">
        <v>45439</v>
      </c>
      <c r="Z31" s="22">
        <v>45439</v>
      </c>
      <c r="AA31">
        <v>90</v>
      </c>
      <c r="AB31">
        <v>4.9000000000000004</v>
      </c>
      <c r="AC31" s="23"/>
      <c r="AD31" s="88"/>
      <c r="AE31" s="117">
        <v>45470</v>
      </c>
      <c r="AF31" s="118">
        <v>45470</v>
      </c>
      <c r="AG31" s="119"/>
      <c r="AH31" s="119"/>
      <c r="AI31" s="120" t="s">
        <v>39</v>
      </c>
      <c r="AJ31" s="88"/>
    </row>
    <row r="32" spans="1:36" x14ac:dyDescent="0.3">
      <c r="A32" s="17">
        <v>45319</v>
      </c>
      <c r="B32" s="18">
        <v>45319</v>
      </c>
      <c r="C32" s="19"/>
      <c r="D32" s="19"/>
      <c r="E32" s="20"/>
      <c r="F32" s="86"/>
      <c r="G32" s="21">
        <v>45350</v>
      </c>
      <c r="H32" s="22">
        <v>45350</v>
      </c>
      <c r="I32">
        <v>90</v>
      </c>
      <c r="J32">
        <v>4.9000000000000004</v>
      </c>
      <c r="K32" s="23"/>
      <c r="L32" s="86"/>
      <c r="M32" s="21">
        <v>45379</v>
      </c>
      <c r="N32" s="22">
        <v>45379</v>
      </c>
      <c r="O32">
        <v>90</v>
      </c>
      <c r="P32">
        <v>4.9000000000000004</v>
      </c>
      <c r="Q32" s="23"/>
      <c r="R32" s="86"/>
      <c r="S32" s="17">
        <v>45410</v>
      </c>
      <c r="T32" s="18">
        <v>45410</v>
      </c>
      <c r="U32" s="19"/>
      <c r="V32" s="19"/>
      <c r="W32" s="20"/>
      <c r="X32" s="86"/>
      <c r="Y32" s="21">
        <v>45440</v>
      </c>
      <c r="Z32" s="22">
        <v>45440</v>
      </c>
      <c r="AA32">
        <v>90</v>
      </c>
      <c r="AB32">
        <v>4.9000000000000004</v>
      </c>
      <c r="AC32" s="23"/>
      <c r="AD32" s="88"/>
      <c r="AE32" s="117">
        <v>45471</v>
      </c>
      <c r="AF32" s="118">
        <v>45471</v>
      </c>
      <c r="AG32" s="119"/>
      <c r="AH32" s="119"/>
      <c r="AI32" s="120" t="s">
        <v>39</v>
      </c>
      <c r="AJ32" s="88"/>
    </row>
    <row r="33" spans="1:36" x14ac:dyDescent="0.3">
      <c r="A33" s="21">
        <v>45320</v>
      </c>
      <c r="B33" s="22">
        <v>45320</v>
      </c>
      <c r="C33">
        <v>90</v>
      </c>
      <c r="D33">
        <v>4.9000000000000004</v>
      </c>
      <c r="E33" s="23"/>
      <c r="F33" s="86"/>
      <c r="G33" s="21">
        <v>45351</v>
      </c>
      <c r="H33" s="22">
        <v>45351</v>
      </c>
      <c r="I33">
        <v>90</v>
      </c>
      <c r="J33">
        <v>4.9000000000000004</v>
      </c>
      <c r="K33" s="23"/>
      <c r="L33" s="86"/>
      <c r="M33" s="21">
        <v>45380</v>
      </c>
      <c r="N33" s="22">
        <v>45380</v>
      </c>
      <c r="O33">
        <v>90</v>
      </c>
      <c r="P33">
        <v>4.9000000000000004</v>
      </c>
      <c r="Q33" s="23">
        <v>55.26</v>
      </c>
      <c r="R33" s="86"/>
      <c r="S33" s="21">
        <v>45411</v>
      </c>
      <c r="T33" s="22">
        <v>45411</v>
      </c>
      <c r="U33">
        <v>90</v>
      </c>
      <c r="V33">
        <v>4.9000000000000004</v>
      </c>
      <c r="W33" s="23"/>
      <c r="X33" s="86"/>
      <c r="Y33" s="21">
        <v>45441</v>
      </c>
      <c r="Z33" s="22">
        <v>45441</v>
      </c>
      <c r="AA33">
        <v>90</v>
      </c>
      <c r="AB33">
        <v>4.9000000000000004</v>
      </c>
      <c r="AC33" s="23"/>
      <c r="AD33" s="88"/>
      <c r="AE33" s="76">
        <v>45472</v>
      </c>
      <c r="AF33" s="77">
        <v>45472</v>
      </c>
      <c r="AG33" s="78"/>
      <c r="AH33" s="78"/>
      <c r="AI33" s="80" t="s">
        <v>39</v>
      </c>
      <c r="AJ33" s="88"/>
    </row>
    <row r="34" spans="1:36" x14ac:dyDescent="0.3">
      <c r="A34" s="21">
        <v>45321</v>
      </c>
      <c r="B34" s="22">
        <v>45321</v>
      </c>
      <c r="C34">
        <v>90</v>
      </c>
      <c r="D34">
        <v>4.9000000000000004</v>
      </c>
      <c r="E34" s="23"/>
      <c r="F34" s="86"/>
      <c r="G34" s="21"/>
      <c r="H34" s="22"/>
      <c r="K34" s="23"/>
      <c r="M34" s="17">
        <v>45381</v>
      </c>
      <c r="N34" s="18">
        <v>45381</v>
      </c>
      <c r="O34" s="19"/>
      <c r="P34" s="19"/>
      <c r="Q34" s="20"/>
      <c r="R34" s="86"/>
      <c r="S34" s="21">
        <v>45412</v>
      </c>
      <c r="T34" s="22">
        <v>45412</v>
      </c>
      <c r="U34">
        <v>90</v>
      </c>
      <c r="V34">
        <v>4.9000000000000004</v>
      </c>
      <c r="W34" s="23"/>
      <c r="X34" s="86"/>
      <c r="Y34" s="21">
        <v>45442</v>
      </c>
      <c r="Z34" s="22">
        <v>45442</v>
      </c>
      <c r="AA34">
        <v>90</v>
      </c>
      <c r="AB34">
        <v>4.9000000000000004</v>
      </c>
      <c r="AC34" s="23"/>
      <c r="AD34" s="88"/>
      <c r="AE34" s="17">
        <v>45473</v>
      </c>
      <c r="AF34" s="18">
        <v>45473</v>
      </c>
      <c r="AG34" s="19"/>
      <c r="AH34" s="19"/>
      <c r="AI34" s="20"/>
      <c r="AJ34" s="88"/>
    </row>
    <row r="35" spans="1:36" x14ac:dyDescent="0.3">
      <c r="A35" s="21">
        <v>45322</v>
      </c>
      <c r="B35" s="22">
        <v>45322</v>
      </c>
      <c r="C35">
        <v>90</v>
      </c>
      <c r="D35">
        <v>4.9000000000000004</v>
      </c>
      <c r="E35" s="23"/>
      <c r="F35" s="86"/>
      <c r="G35" s="21"/>
      <c r="H35" s="22"/>
      <c r="K35" s="23"/>
      <c r="M35" s="17">
        <v>45382</v>
      </c>
      <c r="N35" s="18">
        <v>45382</v>
      </c>
      <c r="O35" s="19"/>
      <c r="P35" s="19"/>
      <c r="Q35" s="20"/>
      <c r="R35" s="86"/>
      <c r="S35" s="21"/>
      <c r="T35" s="22"/>
      <c r="W35" s="23"/>
      <c r="Y35" s="21">
        <v>45443</v>
      </c>
      <c r="Z35" s="22">
        <v>45443</v>
      </c>
      <c r="AA35">
        <v>90</v>
      </c>
      <c r="AB35">
        <v>4.9000000000000004</v>
      </c>
      <c r="AC35" s="23"/>
      <c r="AD35" s="88"/>
      <c r="AE35" s="21"/>
      <c r="AF35" s="22"/>
      <c r="AI35" s="23"/>
    </row>
    <row r="36" spans="1:36" s="34" customFormat="1" ht="12" x14ac:dyDescent="0.25">
      <c r="A36" s="53" t="s">
        <v>38</v>
      </c>
      <c r="B36" s="54"/>
      <c r="C36" s="49"/>
      <c r="D36" s="49"/>
      <c r="E36" s="50"/>
      <c r="G36" s="53" t="s">
        <v>38</v>
      </c>
      <c r="H36" s="54"/>
      <c r="I36" s="49"/>
      <c r="J36" s="49"/>
      <c r="K36" s="50"/>
      <c r="M36" s="53" t="s">
        <v>38</v>
      </c>
      <c r="N36" s="54"/>
      <c r="O36" s="49"/>
      <c r="P36" s="49"/>
      <c r="Q36" s="50"/>
      <c r="S36" s="53" t="s">
        <v>38</v>
      </c>
      <c r="T36" s="54"/>
      <c r="U36" s="49"/>
      <c r="V36" s="49"/>
      <c r="W36" s="50"/>
      <c r="Y36" s="53" t="s">
        <v>38</v>
      </c>
      <c r="Z36" s="54"/>
      <c r="AA36" s="49"/>
      <c r="AB36" s="49"/>
      <c r="AC36" s="50"/>
      <c r="AE36" s="53" t="s">
        <v>38</v>
      </c>
      <c r="AF36" s="54"/>
      <c r="AG36" s="49"/>
      <c r="AH36" s="49"/>
      <c r="AI36" s="50"/>
    </row>
    <row r="37" spans="1:36" s="34" customFormat="1" ht="12" x14ac:dyDescent="0.25">
      <c r="A37" s="82" t="s">
        <v>39</v>
      </c>
      <c r="B37" s="83">
        <f>COUNTIF(E5:E35,A37)</f>
        <v>0</v>
      </c>
      <c r="C37" s="83"/>
      <c r="D37" s="91">
        <v>2.5</v>
      </c>
      <c r="E37" s="93">
        <f>SUM('2023'!AI74+'2024'!D37)</f>
        <v>12.25</v>
      </c>
      <c r="G37" s="82" t="s">
        <v>39</v>
      </c>
      <c r="H37" s="83">
        <f>COUNTIF(K5:K35,G37)</f>
        <v>0</v>
      </c>
      <c r="I37" s="83"/>
      <c r="J37" s="91">
        <v>2.5</v>
      </c>
      <c r="K37" s="93">
        <f>SUM(E37+J37)</f>
        <v>14.75</v>
      </c>
      <c r="M37" s="82" t="s">
        <v>39</v>
      </c>
      <c r="N37" s="83">
        <f>COUNTIF(Q5:Q35,M37)</f>
        <v>0</v>
      </c>
      <c r="O37" s="83"/>
      <c r="P37" s="91">
        <v>2.5</v>
      </c>
      <c r="Q37" s="93">
        <f>SUM(K37+P37)</f>
        <v>17.25</v>
      </c>
      <c r="S37" s="82" t="s">
        <v>39</v>
      </c>
      <c r="T37" s="83">
        <f>COUNTIF(W5:W35,S37)</f>
        <v>0</v>
      </c>
      <c r="U37" s="83"/>
      <c r="V37" s="91">
        <v>2.5</v>
      </c>
      <c r="W37" s="93">
        <f>SUM(Q37+V37)</f>
        <v>19.75</v>
      </c>
      <c r="Y37" s="82" t="s">
        <v>39</v>
      </c>
      <c r="Z37" s="83">
        <v>0</v>
      </c>
      <c r="AA37" s="83"/>
      <c r="AB37" s="91">
        <v>2.5</v>
      </c>
      <c r="AC37" s="93">
        <f>SUM(W37+AB37)</f>
        <v>22.25</v>
      </c>
      <c r="AE37" s="89" t="s">
        <v>39</v>
      </c>
      <c r="AF37" s="90">
        <f>COUNTIF(AI5:AI35,AE37)</f>
        <v>12</v>
      </c>
      <c r="AG37" s="90"/>
      <c r="AH37" s="92">
        <v>2.5</v>
      </c>
      <c r="AI37" s="94">
        <f>AH37</f>
        <v>2.5</v>
      </c>
    </row>
    <row r="38" spans="1:36" x14ac:dyDescent="0.3">
      <c r="A38" s="41" t="s">
        <v>10</v>
      </c>
      <c r="B38" s="42">
        <f>COUNTIF(C5:C35,90)</f>
        <v>22</v>
      </c>
      <c r="C38" s="43">
        <f>SUM(C5:C35)</f>
        <v>1980</v>
      </c>
      <c r="D38" s="43">
        <f>SUM(D5:D35)</f>
        <v>107.80000000000004</v>
      </c>
      <c r="E38" s="44">
        <f>SUM(E5:E35)</f>
        <v>174.82</v>
      </c>
      <c r="G38" s="41" t="s">
        <v>10</v>
      </c>
      <c r="H38" s="42">
        <f>COUNTIF(I5:I35,90)</f>
        <v>21</v>
      </c>
      <c r="I38" s="43">
        <f>SUM(I5:I35)</f>
        <v>1890</v>
      </c>
      <c r="J38" s="43">
        <f>SUM(J5:J35)</f>
        <v>102.90000000000003</v>
      </c>
      <c r="K38" s="44">
        <f>SUM(K5:K35)</f>
        <v>156.21</v>
      </c>
      <c r="M38" s="41" t="s">
        <v>10</v>
      </c>
      <c r="N38" s="42">
        <f>COUNTIF(O5:O35,90)</f>
        <v>21</v>
      </c>
      <c r="O38" s="43">
        <f>SUM(O5:O35)</f>
        <v>1890</v>
      </c>
      <c r="P38" s="43">
        <f>SUM(P5:P35)</f>
        <v>102.90000000000003</v>
      </c>
      <c r="Q38" s="44">
        <f>SUM(Q5:Q35)</f>
        <v>275</v>
      </c>
      <c r="S38" s="41" t="s">
        <v>10</v>
      </c>
      <c r="T38" s="42">
        <f>COUNTIF(U5:U35,90)</f>
        <v>21</v>
      </c>
      <c r="U38" s="43">
        <f>SUM(U5:U35)</f>
        <v>1890</v>
      </c>
      <c r="V38" s="43">
        <f>SUM(V5:V35)</f>
        <v>102.90000000000003</v>
      </c>
      <c r="W38" s="44"/>
      <c r="Y38" s="41" t="s">
        <v>10</v>
      </c>
      <c r="Z38" s="42">
        <f>COUNTIF(AA5:AA35,90)</f>
        <v>19</v>
      </c>
      <c r="AA38" s="43">
        <f>SUM(AA5:AA35)</f>
        <v>1710</v>
      </c>
      <c r="AB38" s="43">
        <f>SUM(AB5:AB35)</f>
        <v>93.100000000000023</v>
      </c>
      <c r="AC38" s="44"/>
      <c r="AE38" s="41" t="s">
        <v>10</v>
      </c>
      <c r="AF38" s="42">
        <f>COUNTIF(AG5:AG35,90)</f>
        <v>10</v>
      </c>
      <c r="AG38" s="43">
        <f>SUM(AG5:AG35)</f>
        <v>900</v>
      </c>
      <c r="AH38" s="43">
        <f>SUM(AH5:AH35)</f>
        <v>48.999999999999993</v>
      </c>
      <c r="AI38" s="44"/>
    </row>
    <row r="40" spans="1:36" ht="18" x14ac:dyDescent="0.35">
      <c r="A40" s="107">
        <v>45474</v>
      </c>
      <c r="B40" s="108"/>
      <c r="C40" s="108"/>
      <c r="D40" s="108"/>
      <c r="E40" s="109"/>
      <c r="G40" s="107">
        <v>45505</v>
      </c>
      <c r="H40" s="108"/>
      <c r="I40" s="108"/>
      <c r="J40" s="108"/>
      <c r="K40" s="109"/>
      <c r="M40" s="107">
        <v>45536</v>
      </c>
      <c r="N40" s="108"/>
      <c r="O40" s="108"/>
      <c r="P40" s="108"/>
      <c r="Q40" s="109"/>
      <c r="S40" s="107">
        <v>45566</v>
      </c>
      <c r="T40" s="108"/>
      <c r="U40" s="108"/>
      <c r="V40" s="108"/>
      <c r="W40" s="109"/>
      <c r="Y40" s="107">
        <v>45597</v>
      </c>
      <c r="Z40" s="108"/>
      <c r="AA40" s="108"/>
      <c r="AB40" s="108"/>
      <c r="AC40" s="109"/>
      <c r="AE40" s="107">
        <v>45627</v>
      </c>
      <c r="AF40" s="108"/>
      <c r="AG40" s="108"/>
      <c r="AH40" s="108"/>
      <c r="AI40" s="109"/>
    </row>
    <row r="41" spans="1:36" x14ac:dyDescent="0.3">
      <c r="A41" s="10" t="s">
        <v>13</v>
      </c>
      <c r="B41" s="11" t="s">
        <v>12</v>
      </c>
      <c r="C41" s="11" t="s">
        <v>2</v>
      </c>
      <c r="D41" s="11" t="s">
        <v>16</v>
      </c>
      <c r="E41" s="12" t="s">
        <v>11</v>
      </c>
      <c r="G41" s="10" t="s">
        <v>13</v>
      </c>
      <c r="H41" s="11" t="s">
        <v>12</v>
      </c>
      <c r="I41" s="11" t="s">
        <v>2</v>
      </c>
      <c r="J41" s="11" t="s">
        <v>16</v>
      </c>
      <c r="K41" s="12" t="s">
        <v>11</v>
      </c>
      <c r="M41" s="10" t="s">
        <v>13</v>
      </c>
      <c r="N41" s="11" t="s">
        <v>12</v>
      </c>
      <c r="O41" s="11" t="s">
        <v>2</v>
      </c>
      <c r="P41" s="11" t="s">
        <v>16</v>
      </c>
      <c r="Q41" s="12" t="s">
        <v>11</v>
      </c>
      <c r="S41" s="10" t="s">
        <v>13</v>
      </c>
      <c r="T41" s="11" t="s">
        <v>12</v>
      </c>
      <c r="U41" s="11" t="s">
        <v>2</v>
      </c>
      <c r="V41" s="11" t="s">
        <v>16</v>
      </c>
      <c r="W41" s="12" t="s">
        <v>11</v>
      </c>
      <c r="Y41" s="10" t="s">
        <v>13</v>
      </c>
      <c r="Z41" s="11" t="s">
        <v>12</v>
      </c>
      <c r="AA41" s="11" t="s">
        <v>2</v>
      </c>
      <c r="AB41" s="11" t="s">
        <v>16</v>
      </c>
      <c r="AC41" s="12" t="s">
        <v>11</v>
      </c>
      <c r="AE41" s="10" t="s">
        <v>13</v>
      </c>
      <c r="AF41" s="11" t="s">
        <v>12</v>
      </c>
      <c r="AG41" s="11" t="s">
        <v>2</v>
      </c>
      <c r="AH41" s="11" t="s">
        <v>16</v>
      </c>
      <c r="AI41" s="12" t="s">
        <v>11</v>
      </c>
    </row>
    <row r="42" spans="1:36" x14ac:dyDescent="0.3">
      <c r="A42" s="21">
        <v>45474</v>
      </c>
      <c r="B42" s="22">
        <v>45474</v>
      </c>
      <c r="C42">
        <v>90</v>
      </c>
      <c r="D42">
        <v>4.9000000000000004</v>
      </c>
      <c r="E42" s="23"/>
      <c r="F42" s="88"/>
      <c r="G42" s="21">
        <v>45505</v>
      </c>
      <c r="H42" s="22">
        <v>45505</v>
      </c>
      <c r="I42">
        <v>90</v>
      </c>
      <c r="J42">
        <v>4.9000000000000004</v>
      </c>
      <c r="K42" s="23"/>
      <c r="L42" s="88"/>
      <c r="M42" s="17">
        <v>45536</v>
      </c>
      <c r="N42" s="18">
        <v>45536</v>
      </c>
      <c r="O42" s="19"/>
      <c r="P42" s="19"/>
      <c r="Q42" s="20"/>
      <c r="R42" s="88"/>
      <c r="S42" s="21">
        <v>45566</v>
      </c>
      <c r="T42" s="22">
        <v>45566</v>
      </c>
      <c r="U42">
        <v>90</v>
      </c>
      <c r="V42">
        <v>4.9000000000000004</v>
      </c>
      <c r="W42" s="23"/>
      <c r="X42" s="88"/>
      <c r="Y42" s="27">
        <v>45597</v>
      </c>
      <c r="Z42" s="28">
        <v>45292</v>
      </c>
      <c r="AA42" s="3"/>
      <c r="AB42" s="3"/>
      <c r="AC42" s="29"/>
      <c r="AD42" s="88"/>
      <c r="AE42" s="17">
        <v>45627</v>
      </c>
      <c r="AF42" s="18">
        <v>45627</v>
      </c>
      <c r="AG42" s="19"/>
      <c r="AH42" s="19"/>
      <c r="AI42" s="20"/>
      <c r="AJ42" s="88"/>
    </row>
    <row r="43" spans="1:36" x14ac:dyDescent="0.3">
      <c r="A43" s="21">
        <v>45475</v>
      </c>
      <c r="B43" s="22">
        <v>45475</v>
      </c>
      <c r="C43">
        <v>90</v>
      </c>
      <c r="D43">
        <v>4.9000000000000004</v>
      </c>
      <c r="E43" s="23"/>
      <c r="F43" s="88"/>
      <c r="G43" s="21">
        <v>45506</v>
      </c>
      <c r="H43" s="22">
        <v>45506</v>
      </c>
      <c r="I43">
        <v>90</v>
      </c>
      <c r="J43">
        <v>4.9000000000000004</v>
      </c>
      <c r="K43" s="23"/>
      <c r="L43" s="88"/>
      <c r="M43" s="21">
        <v>45537</v>
      </c>
      <c r="N43" s="22">
        <v>45537</v>
      </c>
      <c r="O43">
        <v>90</v>
      </c>
      <c r="P43">
        <v>4.9000000000000004</v>
      </c>
      <c r="Q43" s="23"/>
      <c r="R43" s="88"/>
      <c r="S43" s="21">
        <v>45567</v>
      </c>
      <c r="T43" s="22">
        <v>45567</v>
      </c>
      <c r="U43">
        <v>90</v>
      </c>
      <c r="V43">
        <v>4.9000000000000004</v>
      </c>
      <c r="W43" s="23"/>
      <c r="X43" s="88"/>
      <c r="Y43" s="17">
        <v>45598</v>
      </c>
      <c r="Z43" s="18">
        <v>45293</v>
      </c>
      <c r="AA43" s="19"/>
      <c r="AB43" s="19"/>
      <c r="AC43" s="20"/>
      <c r="AD43" s="88"/>
      <c r="AE43" s="21">
        <v>45628</v>
      </c>
      <c r="AF43" s="22">
        <v>45628</v>
      </c>
      <c r="AG43">
        <v>90</v>
      </c>
      <c r="AH43">
        <v>4.9000000000000004</v>
      </c>
      <c r="AI43" s="23"/>
      <c r="AJ43" s="88"/>
    </row>
    <row r="44" spans="1:36" x14ac:dyDescent="0.3">
      <c r="A44" s="21">
        <v>45476</v>
      </c>
      <c r="B44" s="22">
        <v>45476</v>
      </c>
      <c r="C44">
        <v>90</v>
      </c>
      <c r="D44">
        <v>4.9000000000000004</v>
      </c>
      <c r="E44" s="23"/>
      <c r="F44" s="88"/>
      <c r="G44" s="17">
        <v>45507</v>
      </c>
      <c r="H44" s="18">
        <v>45507</v>
      </c>
      <c r="I44" s="19"/>
      <c r="J44" s="19"/>
      <c r="K44" s="20"/>
      <c r="L44" s="88"/>
      <c r="M44" s="21">
        <v>45538</v>
      </c>
      <c r="N44" s="22">
        <v>45538</v>
      </c>
      <c r="O44">
        <v>90</v>
      </c>
      <c r="P44">
        <v>4.9000000000000004</v>
      </c>
      <c r="Q44" s="23"/>
      <c r="R44" s="88"/>
      <c r="S44" s="21">
        <v>45568</v>
      </c>
      <c r="T44" s="22">
        <v>45568</v>
      </c>
      <c r="U44">
        <v>90</v>
      </c>
      <c r="V44">
        <v>4.9000000000000004</v>
      </c>
      <c r="W44" s="23"/>
      <c r="X44" s="88"/>
      <c r="Y44" s="17">
        <v>45599</v>
      </c>
      <c r="Z44" s="18">
        <v>45294</v>
      </c>
      <c r="AA44" s="19"/>
      <c r="AB44" s="19"/>
      <c r="AC44" s="20"/>
      <c r="AD44" s="88"/>
      <c r="AE44" s="21">
        <v>45629</v>
      </c>
      <c r="AF44" s="22">
        <v>45629</v>
      </c>
      <c r="AG44">
        <v>90</v>
      </c>
      <c r="AH44">
        <v>4.9000000000000004</v>
      </c>
      <c r="AI44" s="23"/>
      <c r="AJ44" s="88"/>
    </row>
    <row r="45" spans="1:36" x14ac:dyDescent="0.3">
      <c r="A45" s="21">
        <v>45477</v>
      </c>
      <c r="B45" s="22">
        <v>45477</v>
      </c>
      <c r="C45">
        <v>90</v>
      </c>
      <c r="D45">
        <v>4.9000000000000004</v>
      </c>
      <c r="E45" s="23"/>
      <c r="F45" s="88"/>
      <c r="G45" s="17">
        <v>45508</v>
      </c>
      <c r="H45" s="18">
        <v>45508</v>
      </c>
      <c r="I45" s="19"/>
      <c r="J45" s="19"/>
      <c r="K45" s="20"/>
      <c r="L45" s="88"/>
      <c r="M45" s="21">
        <v>45539</v>
      </c>
      <c r="N45" s="22">
        <v>45539</v>
      </c>
      <c r="O45">
        <v>90</v>
      </c>
      <c r="P45">
        <v>4.9000000000000004</v>
      </c>
      <c r="Q45" s="23"/>
      <c r="R45" s="88"/>
      <c r="S45" s="21">
        <v>45569</v>
      </c>
      <c r="T45" s="22">
        <v>45569</v>
      </c>
      <c r="U45">
        <v>90</v>
      </c>
      <c r="V45">
        <v>4.9000000000000004</v>
      </c>
      <c r="W45" s="23"/>
      <c r="X45" s="88"/>
      <c r="Y45" s="21">
        <v>45600</v>
      </c>
      <c r="Z45" s="22">
        <v>45295</v>
      </c>
      <c r="AA45">
        <v>90</v>
      </c>
      <c r="AB45">
        <v>4.9000000000000004</v>
      </c>
      <c r="AC45" s="23"/>
      <c r="AD45" s="88"/>
      <c r="AE45" s="21">
        <v>45630</v>
      </c>
      <c r="AF45" s="22">
        <v>45630</v>
      </c>
      <c r="AG45">
        <v>90</v>
      </c>
      <c r="AH45">
        <v>4.9000000000000004</v>
      </c>
      <c r="AI45" s="23"/>
      <c r="AJ45" s="88"/>
    </row>
    <row r="46" spans="1:36" x14ac:dyDescent="0.3">
      <c r="A46" s="21">
        <v>45478</v>
      </c>
      <c r="B46" s="22">
        <v>45478</v>
      </c>
      <c r="C46">
        <v>90</v>
      </c>
      <c r="D46">
        <v>4.9000000000000004</v>
      </c>
      <c r="E46" s="23"/>
      <c r="F46" s="88"/>
      <c r="G46" s="21">
        <v>45509</v>
      </c>
      <c r="H46" s="22">
        <v>45509</v>
      </c>
      <c r="I46">
        <v>90</v>
      </c>
      <c r="J46">
        <v>4.9000000000000004</v>
      </c>
      <c r="K46" s="23"/>
      <c r="L46" s="88"/>
      <c r="M46" s="21">
        <v>45540</v>
      </c>
      <c r="N46" s="22">
        <v>45540</v>
      </c>
      <c r="O46">
        <v>90</v>
      </c>
      <c r="P46">
        <v>4.9000000000000004</v>
      </c>
      <c r="Q46" s="23"/>
      <c r="R46" s="88"/>
      <c r="S46" s="17">
        <v>45570</v>
      </c>
      <c r="T46" s="18">
        <v>45570</v>
      </c>
      <c r="U46" s="19"/>
      <c r="V46" s="19"/>
      <c r="W46" s="20"/>
      <c r="X46" s="88"/>
      <c r="Y46" s="21">
        <v>45601</v>
      </c>
      <c r="Z46" s="22">
        <v>45296</v>
      </c>
      <c r="AA46">
        <v>90</v>
      </c>
      <c r="AB46">
        <v>4.9000000000000004</v>
      </c>
      <c r="AC46" s="23"/>
      <c r="AD46" s="88"/>
      <c r="AE46" s="21">
        <v>45631</v>
      </c>
      <c r="AF46" s="22">
        <v>45631</v>
      </c>
      <c r="AG46">
        <v>90</v>
      </c>
      <c r="AH46">
        <v>4.9000000000000004</v>
      </c>
      <c r="AI46" s="23"/>
      <c r="AJ46" s="88"/>
    </row>
    <row r="47" spans="1:36" x14ac:dyDescent="0.3">
      <c r="A47" s="17">
        <v>45479</v>
      </c>
      <c r="B47" s="18">
        <v>45479</v>
      </c>
      <c r="C47" s="19"/>
      <c r="D47" s="19"/>
      <c r="E47" s="20"/>
      <c r="F47" s="88"/>
      <c r="G47" s="21">
        <v>45510</v>
      </c>
      <c r="H47" s="22">
        <v>45510</v>
      </c>
      <c r="I47">
        <v>90</v>
      </c>
      <c r="J47">
        <v>4.9000000000000004</v>
      </c>
      <c r="K47" s="23"/>
      <c r="L47" s="88"/>
      <c r="M47" s="21">
        <v>45541</v>
      </c>
      <c r="N47" s="22">
        <v>45541</v>
      </c>
      <c r="O47">
        <v>90</v>
      </c>
      <c r="P47">
        <v>4.9000000000000004</v>
      </c>
      <c r="Q47" s="23"/>
      <c r="R47" s="88"/>
      <c r="S47" s="17">
        <v>45571</v>
      </c>
      <c r="T47" s="18">
        <v>45571</v>
      </c>
      <c r="U47" s="19"/>
      <c r="V47" s="19"/>
      <c r="W47" s="20"/>
      <c r="X47" s="88"/>
      <c r="Y47" s="21">
        <v>45602</v>
      </c>
      <c r="Z47" s="22">
        <v>45297</v>
      </c>
      <c r="AA47">
        <v>90</v>
      </c>
      <c r="AB47">
        <v>4.9000000000000004</v>
      </c>
      <c r="AC47" s="23"/>
      <c r="AD47" s="88"/>
      <c r="AE47" s="21">
        <v>45632</v>
      </c>
      <c r="AF47" s="22">
        <v>45632</v>
      </c>
      <c r="AG47">
        <v>90</v>
      </c>
      <c r="AH47">
        <v>4.9000000000000004</v>
      </c>
      <c r="AI47" s="23"/>
      <c r="AJ47" s="88"/>
    </row>
    <row r="48" spans="1:36" x14ac:dyDescent="0.3">
      <c r="A48" s="17">
        <v>45480</v>
      </c>
      <c r="B48" s="18">
        <v>45480</v>
      </c>
      <c r="C48" s="19"/>
      <c r="D48" s="19"/>
      <c r="E48" s="20"/>
      <c r="F48" s="88"/>
      <c r="G48" s="21">
        <v>45511</v>
      </c>
      <c r="H48" s="22">
        <v>45511</v>
      </c>
      <c r="I48">
        <v>90</v>
      </c>
      <c r="J48">
        <v>4.9000000000000004</v>
      </c>
      <c r="K48" s="23"/>
      <c r="L48" s="88"/>
      <c r="M48" s="17">
        <v>45542</v>
      </c>
      <c r="N48" s="18">
        <v>45542</v>
      </c>
      <c r="O48" s="19"/>
      <c r="P48" s="19"/>
      <c r="Q48" s="20"/>
      <c r="R48" s="88"/>
      <c r="S48" s="21">
        <v>45572</v>
      </c>
      <c r="T48" s="22">
        <v>45572</v>
      </c>
      <c r="U48">
        <v>90</v>
      </c>
      <c r="V48">
        <v>4.9000000000000004</v>
      </c>
      <c r="W48" s="23"/>
      <c r="X48" s="88"/>
      <c r="Y48" s="21">
        <v>45603</v>
      </c>
      <c r="Z48" s="22">
        <v>45298</v>
      </c>
      <c r="AA48">
        <v>90</v>
      </c>
      <c r="AB48">
        <v>4.9000000000000004</v>
      </c>
      <c r="AC48" s="23"/>
      <c r="AD48" s="88"/>
      <c r="AE48" s="17">
        <v>45633</v>
      </c>
      <c r="AF48" s="18">
        <v>45633</v>
      </c>
      <c r="AG48" s="19"/>
      <c r="AH48" s="19"/>
      <c r="AI48" s="20"/>
      <c r="AJ48" s="88"/>
    </row>
    <row r="49" spans="1:36" x14ac:dyDescent="0.3">
      <c r="A49" s="21">
        <v>45481</v>
      </c>
      <c r="B49" s="22">
        <v>45481</v>
      </c>
      <c r="C49">
        <v>90</v>
      </c>
      <c r="D49">
        <v>4.9000000000000004</v>
      </c>
      <c r="E49" s="23"/>
      <c r="F49" s="88"/>
      <c r="G49" s="21">
        <v>45512</v>
      </c>
      <c r="H49" s="22">
        <v>45512</v>
      </c>
      <c r="I49">
        <v>90</v>
      </c>
      <c r="J49">
        <v>4.9000000000000004</v>
      </c>
      <c r="K49" s="23"/>
      <c r="L49" s="88"/>
      <c r="M49" s="17">
        <v>45543</v>
      </c>
      <c r="N49" s="18">
        <v>45543</v>
      </c>
      <c r="O49" s="19"/>
      <c r="P49" s="19"/>
      <c r="Q49" s="20"/>
      <c r="R49" s="88"/>
      <c r="S49" s="21">
        <v>45573</v>
      </c>
      <c r="T49" s="22">
        <v>45573</v>
      </c>
      <c r="U49">
        <v>90</v>
      </c>
      <c r="V49">
        <v>4.9000000000000004</v>
      </c>
      <c r="W49" s="23"/>
      <c r="X49" s="88"/>
      <c r="Y49" s="21">
        <v>45604</v>
      </c>
      <c r="Z49" s="22">
        <v>45299</v>
      </c>
      <c r="AA49">
        <v>90</v>
      </c>
      <c r="AB49">
        <v>4.9000000000000004</v>
      </c>
      <c r="AC49" s="23"/>
      <c r="AD49" s="88"/>
      <c r="AE49" s="17">
        <v>45634</v>
      </c>
      <c r="AF49" s="18">
        <v>45634</v>
      </c>
      <c r="AG49" s="19"/>
      <c r="AH49" s="19"/>
      <c r="AI49" s="20"/>
      <c r="AJ49" s="88"/>
    </row>
    <row r="50" spans="1:36" x14ac:dyDescent="0.3">
      <c r="A50" s="21">
        <v>45482</v>
      </c>
      <c r="B50" s="22">
        <v>45482</v>
      </c>
      <c r="C50">
        <v>90</v>
      </c>
      <c r="D50">
        <v>4.9000000000000004</v>
      </c>
      <c r="E50" s="23"/>
      <c r="F50" s="88"/>
      <c r="G50" s="21">
        <v>45513</v>
      </c>
      <c r="H50" s="22">
        <v>45513</v>
      </c>
      <c r="I50">
        <v>90</v>
      </c>
      <c r="J50">
        <v>4.9000000000000004</v>
      </c>
      <c r="K50" s="23"/>
      <c r="L50" s="88"/>
      <c r="M50" s="21">
        <v>45544</v>
      </c>
      <c r="N50" s="22">
        <v>45544</v>
      </c>
      <c r="O50">
        <v>90</v>
      </c>
      <c r="P50">
        <v>4.9000000000000004</v>
      </c>
      <c r="Q50" s="23"/>
      <c r="R50" s="88"/>
      <c r="S50" s="21">
        <v>45574</v>
      </c>
      <c r="T50" s="22">
        <v>45574</v>
      </c>
      <c r="U50">
        <v>90</v>
      </c>
      <c r="V50">
        <v>4.9000000000000004</v>
      </c>
      <c r="W50" s="23"/>
      <c r="X50" s="88"/>
      <c r="Y50" s="17">
        <v>45605</v>
      </c>
      <c r="Z50" s="18">
        <v>45300</v>
      </c>
      <c r="AA50" s="19"/>
      <c r="AB50" s="19"/>
      <c r="AC50" s="20"/>
      <c r="AD50" s="88"/>
      <c r="AE50" s="21">
        <v>45635</v>
      </c>
      <c r="AF50" s="22">
        <v>45635</v>
      </c>
      <c r="AG50">
        <v>90</v>
      </c>
      <c r="AH50">
        <v>4.9000000000000004</v>
      </c>
      <c r="AI50" s="23"/>
      <c r="AJ50" s="88"/>
    </row>
    <row r="51" spans="1:36" x14ac:dyDescent="0.3">
      <c r="A51" s="21">
        <v>45483</v>
      </c>
      <c r="B51" s="22">
        <v>45483</v>
      </c>
      <c r="C51">
        <v>90</v>
      </c>
      <c r="D51">
        <v>4.9000000000000004</v>
      </c>
      <c r="E51" s="23"/>
      <c r="F51" s="88"/>
      <c r="G51" s="17">
        <v>45514</v>
      </c>
      <c r="H51" s="18">
        <v>45514</v>
      </c>
      <c r="I51" s="19"/>
      <c r="J51" s="19"/>
      <c r="K51" s="20"/>
      <c r="L51" s="88"/>
      <c r="M51" s="21">
        <v>45545</v>
      </c>
      <c r="N51" s="22">
        <v>45545</v>
      </c>
      <c r="O51">
        <v>90</v>
      </c>
      <c r="P51">
        <v>4.9000000000000004</v>
      </c>
      <c r="Q51" s="23"/>
      <c r="R51" s="88"/>
      <c r="S51" s="21">
        <v>45575</v>
      </c>
      <c r="T51" s="22">
        <v>45575</v>
      </c>
      <c r="U51">
        <v>90</v>
      </c>
      <c r="V51">
        <v>4.9000000000000004</v>
      </c>
      <c r="W51" s="23"/>
      <c r="X51" s="88"/>
      <c r="Y51" s="17">
        <v>45606</v>
      </c>
      <c r="Z51" s="18">
        <v>45301</v>
      </c>
      <c r="AA51" s="19"/>
      <c r="AB51" s="19"/>
      <c r="AC51" s="20"/>
      <c r="AD51" s="88"/>
      <c r="AE51" s="21">
        <v>45636</v>
      </c>
      <c r="AF51" s="22">
        <v>45636</v>
      </c>
      <c r="AG51">
        <v>90</v>
      </c>
      <c r="AH51">
        <v>4.9000000000000004</v>
      </c>
      <c r="AI51" s="23"/>
      <c r="AJ51" s="88"/>
    </row>
    <row r="52" spans="1:36" x14ac:dyDescent="0.3">
      <c r="A52" s="21">
        <v>45484</v>
      </c>
      <c r="B52" s="22">
        <v>45484</v>
      </c>
      <c r="C52">
        <v>90</v>
      </c>
      <c r="D52">
        <v>4.9000000000000004</v>
      </c>
      <c r="E52" s="23"/>
      <c r="F52" s="88"/>
      <c r="G52" s="17">
        <v>45515</v>
      </c>
      <c r="H52" s="18">
        <v>45515</v>
      </c>
      <c r="I52" s="19"/>
      <c r="J52" s="19"/>
      <c r="K52" s="20"/>
      <c r="L52" s="88"/>
      <c r="M52" s="21">
        <v>45546</v>
      </c>
      <c r="N52" s="22">
        <v>45546</v>
      </c>
      <c r="O52">
        <v>90</v>
      </c>
      <c r="P52">
        <v>4.9000000000000004</v>
      </c>
      <c r="Q52" s="23"/>
      <c r="R52" s="88"/>
      <c r="S52" s="21">
        <v>45576</v>
      </c>
      <c r="T52" s="22">
        <v>45576</v>
      </c>
      <c r="U52">
        <v>90</v>
      </c>
      <c r="V52">
        <v>4.9000000000000004</v>
      </c>
      <c r="W52" s="23"/>
      <c r="X52" s="88"/>
      <c r="Y52" s="27">
        <v>45607</v>
      </c>
      <c r="Z52" s="28">
        <v>45302</v>
      </c>
      <c r="AA52" s="3"/>
      <c r="AB52" s="3"/>
      <c r="AC52" s="29"/>
      <c r="AD52" s="88"/>
      <c r="AE52" s="21">
        <v>45637</v>
      </c>
      <c r="AF52" s="22">
        <v>45637</v>
      </c>
      <c r="AG52">
        <v>90</v>
      </c>
      <c r="AH52">
        <v>4.9000000000000004</v>
      </c>
      <c r="AI52" s="23"/>
      <c r="AJ52" s="88"/>
    </row>
    <row r="53" spans="1:36" x14ac:dyDescent="0.3">
      <c r="A53" s="21">
        <v>45485</v>
      </c>
      <c r="B53" s="22">
        <v>45485</v>
      </c>
      <c r="C53">
        <v>90</v>
      </c>
      <c r="D53">
        <v>4.9000000000000004</v>
      </c>
      <c r="E53" s="23"/>
      <c r="F53" s="88"/>
      <c r="G53" s="21">
        <v>45516</v>
      </c>
      <c r="H53" s="22">
        <v>45516</v>
      </c>
      <c r="I53">
        <v>90</v>
      </c>
      <c r="J53">
        <v>4.9000000000000004</v>
      </c>
      <c r="K53" s="23"/>
      <c r="L53" s="88"/>
      <c r="M53" s="21">
        <v>45547</v>
      </c>
      <c r="N53" s="22">
        <v>45547</v>
      </c>
      <c r="O53">
        <v>90</v>
      </c>
      <c r="P53">
        <v>4.9000000000000004</v>
      </c>
      <c r="Q53" s="23"/>
      <c r="R53" s="88"/>
      <c r="S53" s="17">
        <v>45577</v>
      </c>
      <c r="T53" s="18">
        <v>45577</v>
      </c>
      <c r="U53" s="19"/>
      <c r="V53" s="19"/>
      <c r="W53" s="20"/>
      <c r="X53" s="88"/>
      <c r="Y53" s="21">
        <v>45608</v>
      </c>
      <c r="Z53" s="22">
        <v>45303</v>
      </c>
      <c r="AA53">
        <v>90</v>
      </c>
      <c r="AB53">
        <v>4.9000000000000004</v>
      </c>
      <c r="AC53" s="23"/>
      <c r="AD53" s="88"/>
      <c r="AE53" s="21">
        <v>45638</v>
      </c>
      <c r="AF53" s="22">
        <v>45638</v>
      </c>
      <c r="AG53">
        <v>90</v>
      </c>
      <c r="AH53">
        <v>4.9000000000000004</v>
      </c>
      <c r="AI53" s="23"/>
      <c r="AJ53" s="88"/>
    </row>
    <row r="54" spans="1:36" x14ac:dyDescent="0.3">
      <c r="A54" s="17">
        <v>45486</v>
      </c>
      <c r="B54" s="18">
        <v>45486</v>
      </c>
      <c r="C54" s="19"/>
      <c r="D54" s="19"/>
      <c r="E54" s="20"/>
      <c r="F54" s="88"/>
      <c r="G54" s="21">
        <v>45517</v>
      </c>
      <c r="H54" s="22">
        <v>45517</v>
      </c>
      <c r="I54">
        <v>90</v>
      </c>
      <c r="J54">
        <v>4.9000000000000004</v>
      </c>
      <c r="K54" s="23"/>
      <c r="L54" s="88"/>
      <c r="M54" s="21">
        <v>45548</v>
      </c>
      <c r="N54" s="22">
        <v>45548</v>
      </c>
      <c r="O54">
        <v>90</v>
      </c>
      <c r="P54">
        <v>4.9000000000000004</v>
      </c>
      <c r="Q54" s="23"/>
      <c r="R54" s="88"/>
      <c r="S54" s="17">
        <v>45578</v>
      </c>
      <c r="T54" s="18">
        <v>45578</v>
      </c>
      <c r="U54" s="19"/>
      <c r="V54" s="19"/>
      <c r="W54" s="20"/>
      <c r="X54" s="88"/>
      <c r="Y54" s="21">
        <v>45609</v>
      </c>
      <c r="Z54" s="22">
        <v>45304</v>
      </c>
      <c r="AA54">
        <v>90</v>
      </c>
      <c r="AB54">
        <v>4.9000000000000004</v>
      </c>
      <c r="AC54" s="23"/>
      <c r="AD54" s="88"/>
      <c r="AE54" s="21">
        <v>45639</v>
      </c>
      <c r="AF54" s="22">
        <v>45639</v>
      </c>
      <c r="AG54">
        <v>90</v>
      </c>
      <c r="AH54">
        <v>4.9000000000000004</v>
      </c>
      <c r="AI54" s="23"/>
      <c r="AJ54" s="88"/>
    </row>
    <row r="55" spans="1:36" x14ac:dyDescent="0.3">
      <c r="A55" s="27">
        <v>45487</v>
      </c>
      <c r="B55" s="28">
        <v>45487</v>
      </c>
      <c r="C55" s="3"/>
      <c r="D55" s="3"/>
      <c r="E55" s="29"/>
      <c r="F55" s="88"/>
      <c r="G55" s="21">
        <v>45518</v>
      </c>
      <c r="H55" s="22">
        <v>45518</v>
      </c>
      <c r="I55">
        <v>90</v>
      </c>
      <c r="J55">
        <v>4.9000000000000004</v>
      </c>
      <c r="K55" s="23"/>
      <c r="L55" s="88"/>
      <c r="M55" s="17">
        <v>45549</v>
      </c>
      <c r="N55" s="18">
        <v>45549</v>
      </c>
      <c r="O55" s="19"/>
      <c r="P55" s="19"/>
      <c r="Q55" s="20"/>
      <c r="R55" s="88"/>
      <c r="S55" s="21">
        <v>45579</v>
      </c>
      <c r="T55" s="22">
        <v>45579</v>
      </c>
      <c r="U55">
        <v>90</v>
      </c>
      <c r="V55">
        <v>4.9000000000000004</v>
      </c>
      <c r="W55" s="23"/>
      <c r="X55" s="88"/>
      <c r="Y55" s="21">
        <v>45610</v>
      </c>
      <c r="Z55" s="22">
        <v>45305</v>
      </c>
      <c r="AA55">
        <v>90</v>
      </c>
      <c r="AB55">
        <v>4.9000000000000004</v>
      </c>
      <c r="AC55" s="23"/>
      <c r="AD55" s="88"/>
      <c r="AE55" s="17">
        <v>45640</v>
      </c>
      <c r="AF55" s="18">
        <v>45640</v>
      </c>
      <c r="AG55" s="19"/>
      <c r="AH55" s="19"/>
      <c r="AI55" s="20"/>
      <c r="AJ55" s="88"/>
    </row>
    <row r="56" spans="1:36" x14ac:dyDescent="0.3">
      <c r="A56" s="21">
        <v>45488</v>
      </c>
      <c r="B56" s="22">
        <v>45488</v>
      </c>
      <c r="C56">
        <v>90</v>
      </c>
      <c r="D56">
        <v>4.9000000000000004</v>
      </c>
      <c r="E56" s="23"/>
      <c r="F56" s="88"/>
      <c r="G56" s="27">
        <v>45519</v>
      </c>
      <c r="H56" s="28">
        <v>45519</v>
      </c>
      <c r="I56" s="3"/>
      <c r="J56" s="3"/>
      <c r="K56" s="29"/>
      <c r="L56" s="88"/>
      <c r="M56" s="17">
        <v>45550</v>
      </c>
      <c r="N56" s="18">
        <v>45550</v>
      </c>
      <c r="O56" s="19"/>
      <c r="P56" s="19"/>
      <c r="Q56" s="20"/>
      <c r="R56" s="88"/>
      <c r="S56" s="21">
        <v>45580</v>
      </c>
      <c r="T56" s="22">
        <v>45580</v>
      </c>
      <c r="U56">
        <v>90</v>
      </c>
      <c r="V56">
        <v>4.9000000000000004</v>
      </c>
      <c r="W56" s="23"/>
      <c r="X56" s="88"/>
      <c r="Y56" s="21">
        <v>45611</v>
      </c>
      <c r="Z56" s="22">
        <v>45306</v>
      </c>
      <c r="AA56">
        <v>90</v>
      </c>
      <c r="AB56">
        <v>4.9000000000000004</v>
      </c>
      <c r="AC56" s="23"/>
      <c r="AD56" s="88"/>
      <c r="AE56" s="17">
        <v>45641</v>
      </c>
      <c r="AF56" s="18">
        <v>45641</v>
      </c>
      <c r="AG56" s="19"/>
      <c r="AH56" s="19"/>
      <c r="AI56" s="20"/>
      <c r="AJ56" s="88"/>
    </row>
    <row r="57" spans="1:36" x14ac:dyDescent="0.3">
      <c r="A57" s="21">
        <v>45489</v>
      </c>
      <c r="B57" s="22">
        <v>45489</v>
      </c>
      <c r="C57">
        <v>90</v>
      </c>
      <c r="D57">
        <v>4.9000000000000004</v>
      </c>
      <c r="E57" s="23"/>
      <c r="F57" s="88"/>
      <c r="G57" s="21">
        <v>45520</v>
      </c>
      <c r="H57" s="22">
        <v>45520</v>
      </c>
      <c r="I57">
        <v>90</v>
      </c>
      <c r="J57">
        <v>4.9000000000000004</v>
      </c>
      <c r="K57" s="23"/>
      <c r="L57" s="88"/>
      <c r="M57" s="21">
        <v>45551</v>
      </c>
      <c r="N57" s="22">
        <v>45551</v>
      </c>
      <c r="O57">
        <v>90</v>
      </c>
      <c r="P57">
        <v>4.9000000000000004</v>
      </c>
      <c r="Q57" s="23"/>
      <c r="R57" s="88"/>
      <c r="S57" s="21">
        <v>45581</v>
      </c>
      <c r="T57" s="22">
        <v>45581</v>
      </c>
      <c r="U57">
        <v>90</v>
      </c>
      <c r="V57">
        <v>4.9000000000000004</v>
      </c>
      <c r="W57" s="23"/>
      <c r="X57" s="88"/>
      <c r="Y57" s="17">
        <v>45612</v>
      </c>
      <c r="Z57" s="18">
        <v>45307</v>
      </c>
      <c r="AA57" s="19"/>
      <c r="AB57" s="19"/>
      <c r="AC57" s="20"/>
      <c r="AD57" s="88"/>
      <c r="AE57" s="21">
        <v>45642</v>
      </c>
      <c r="AF57" s="22">
        <v>45642</v>
      </c>
      <c r="AG57">
        <v>90</v>
      </c>
      <c r="AH57">
        <v>4.9000000000000004</v>
      </c>
      <c r="AI57" s="23"/>
      <c r="AJ57" s="88"/>
    </row>
    <row r="58" spans="1:36" x14ac:dyDescent="0.3">
      <c r="A58" s="21">
        <v>45490</v>
      </c>
      <c r="B58" s="22">
        <v>45490</v>
      </c>
      <c r="C58">
        <v>90</v>
      </c>
      <c r="D58">
        <v>4.9000000000000004</v>
      </c>
      <c r="E58" s="23"/>
      <c r="F58" s="88"/>
      <c r="G58" s="17">
        <v>45521</v>
      </c>
      <c r="H58" s="18">
        <v>45521</v>
      </c>
      <c r="I58" s="19"/>
      <c r="J58" s="19"/>
      <c r="K58" s="20"/>
      <c r="L58" s="88"/>
      <c r="M58" s="21">
        <v>45552</v>
      </c>
      <c r="N58" s="22">
        <v>45552</v>
      </c>
      <c r="O58">
        <v>90</v>
      </c>
      <c r="P58">
        <v>4.9000000000000004</v>
      </c>
      <c r="Q58" s="23"/>
      <c r="R58" s="88"/>
      <c r="S58" s="21">
        <v>45582</v>
      </c>
      <c r="T58" s="22">
        <v>45582</v>
      </c>
      <c r="U58">
        <v>90</v>
      </c>
      <c r="V58">
        <v>4.9000000000000004</v>
      </c>
      <c r="W58" s="23"/>
      <c r="X58" s="88"/>
      <c r="Y58" s="17">
        <v>45613</v>
      </c>
      <c r="Z58" s="18">
        <v>45308</v>
      </c>
      <c r="AA58" s="19"/>
      <c r="AB58" s="19"/>
      <c r="AC58" s="20"/>
      <c r="AD58" s="88"/>
      <c r="AE58" s="21">
        <v>45643</v>
      </c>
      <c r="AF58" s="22">
        <v>45643</v>
      </c>
      <c r="AG58">
        <v>90</v>
      </c>
      <c r="AH58">
        <v>4.9000000000000004</v>
      </c>
      <c r="AI58" s="23"/>
      <c r="AJ58" s="88"/>
    </row>
    <row r="59" spans="1:36" x14ac:dyDescent="0.3">
      <c r="A59" s="21">
        <v>45491</v>
      </c>
      <c r="B59" s="22">
        <v>45491</v>
      </c>
      <c r="C59">
        <v>90</v>
      </c>
      <c r="D59">
        <v>4.9000000000000004</v>
      </c>
      <c r="E59" s="23"/>
      <c r="F59" s="88"/>
      <c r="G59" s="17">
        <v>45522</v>
      </c>
      <c r="H59" s="18">
        <v>45522</v>
      </c>
      <c r="I59" s="19"/>
      <c r="J59" s="19"/>
      <c r="K59" s="20"/>
      <c r="L59" s="88"/>
      <c r="M59" s="21">
        <v>45553</v>
      </c>
      <c r="N59" s="22">
        <v>45553</v>
      </c>
      <c r="O59">
        <v>90</v>
      </c>
      <c r="P59">
        <v>4.9000000000000004</v>
      </c>
      <c r="Q59" s="23"/>
      <c r="R59" s="88"/>
      <c r="S59" s="21">
        <v>45583</v>
      </c>
      <c r="T59" s="22">
        <v>45583</v>
      </c>
      <c r="U59">
        <v>90</v>
      </c>
      <c r="V59">
        <v>4.9000000000000004</v>
      </c>
      <c r="W59" s="23"/>
      <c r="X59" s="88"/>
      <c r="Y59" s="21">
        <v>45614</v>
      </c>
      <c r="Z59" s="22">
        <v>45309</v>
      </c>
      <c r="AA59">
        <v>90</v>
      </c>
      <c r="AB59">
        <v>4.9000000000000004</v>
      </c>
      <c r="AC59" s="23"/>
      <c r="AD59" s="88"/>
      <c r="AE59" s="21">
        <v>45644</v>
      </c>
      <c r="AF59" s="22">
        <v>45644</v>
      </c>
      <c r="AG59">
        <v>90</v>
      </c>
      <c r="AH59">
        <v>4.9000000000000004</v>
      </c>
      <c r="AI59" s="23"/>
      <c r="AJ59" s="88"/>
    </row>
    <row r="60" spans="1:36" x14ac:dyDescent="0.3">
      <c r="A60" s="21">
        <v>45492</v>
      </c>
      <c r="B60" s="22">
        <v>45492</v>
      </c>
      <c r="C60">
        <v>90</v>
      </c>
      <c r="D60">
        <v>4.9000000000000004</v>
      </c>
      <c r="E60" s="23"/>
      <c r="F60" s="88"/>
      <c r="G60" s="21">
        <v>45523</v>
      </c>
      <c r="H60" s="22">
        <v>45523</v>
      </c>
      <c r="I60">
        <v>90</v>
      </c>
      <c r="J60">
        <v>4.9000000000000004</v>
      </c>
      <c r="K60" s="23"/>
      <c r="L60" s="88"/>
      <c r="M60" s="21">
        <v>45554</v>
      </c>
      <c r="N60" s="22">
        <v>45554</v>
      </c>
      <c r="O60">
        <v>90</v>
      </c>
      <c r="P60">
        <v>4.9000000000000004</v>
      </c>
      <c r="Q60" s="23"/>
      <c r="R60" s="88"/>
      <c r="S60" s="17">
        <v>45584</v>
      </c>
      <c r="T60" s="18">
        <v>45584</v>
      </c>
      <c r="U60" s="19"/>
      <c r="V60" s="19"/>
      <c r="W60" s="20"/>
      <c r="X60" s="88"/>
      <c r="Y60" s="21">
        <v>45615</v>
      </c>
      <c r="Z60" s="22">
        <v>45310</v>
      </c>
      <c r="AA60">
        <v>90</v>
      </c>
      <c r="AB60">
        <v>4.9000000000000004</v>
      </c>
      <c r="AC60" s="23"/>
      <c r="AD60" s="88"/>
      <c r="AE60" s="21">
        <v>45645</v>
      </c>
      <c r="AF60" s="22">
        <v>45645</v>
      </c>
      <c r="AG60">
        <v>90</v>
      </c>
      <c r="AH60">
        <v>4.9000000000000004</v>
      </c>
      <c r="AI60" s="23"/>
      <c r="AJ60" s="88"/>
    </row>
    <row r="61" spans="1:36" x14ac:dyDescent="0.3">
      <c r="A61" s="17">
        <v>45493</v>
      </c>
      <c r="B61" s="18">
        <v>45493</v>
      </c>
      <c r="C61" s="19"/>
      <c r="D61" s="19"/>
      <c r="E61" s="20"/>
      <c r="F61" s="88"/>
      <c r="G61" s="21">
        <v>45524</v>
      </c>
      <c r="H61" s="22">
        <v>45524</v>
      </c>
      <c r="I61">
        <v>90</v>
      </c>
      <c r="J61">
        <v>4.9000000000000004</v>
      </c>
      <c r="K61" s="23"/>
      <c r="L61" s="88"/>
      <c r="M61" s="21">
        <v>45555</v>
      </c>
      <c r="N61" s="22">
        <v>45555</v>
      </c>
      <c r="O61">
        <v>90</v>
      </c>
      <c r="P61">
        <v>4.9000000000000004</v>
      </c>
      <c r="Q61" s="23"/>
      <c r="R61" s="88"/>
      <c r="S61" s="17">
        <v>45585</v>
      </c>
      <c r="T61" s="18">
        <v>45585</v>
      </c>
      <c r="U61" s="19"/>
      <c r="V61" s="19"/>
      <c r="W61" s="20"/>
      <c r="X61" s="88"/>
      <c r="Y61" s="21">
        <v>45616</v>
      </c>
      <c r="Z61" s="22">
        <v>45311</v>
      </c>
      <c r="AA61">
        <v>90</v>
      </c>
      <c r="AB61">
        <v>4.9000000000000004</v>
      </c>
      <c r="AC61" s="23"/>
      <c r="AD61" s="88"/>
      <c r="AE61" s="21">
        <v>45646</v>
      </c>
      <c r="AF61" s="22">
        <v>45646</v>
      </c>
      <c r="AG61">
        <v>90</v>
      </c>
      <c r="AH61">
        <v>4.9000000000000004</v>
      </c>
      <c r="AI61" s="23"/>
      <c r="AJ61" s="88"/>
    </row>
    <row r="62" spans="1:36" x14ac:dyDescent="0.3">
      <c r="A62" s="17">
        <v>45494</v>
      </c>
      <c r="B62" s="18">
        <v>45494</v>
      </c>
      <c r="C62" s="19"/>
      <c r="D62" s="19"/>
      <c r="E62" s="20"/>
      <c r="F62" s="88"/>
      <c r="G62" s="21">
        <v>45525</v>
      </c>
      <c r="H62" s="22">
        <v>45525</v>
      </c>
      <c r="I62">
        <v>90</v>
      </c>
      <c r="J62">
        <v>4.9000000000000004</v>
      </c>
      <c r="K62" s="23"/>
      <c r="L62" s="88"/>
      <c r="M62" s="17">
        <v>45556</v>
      </c>
      <c r="N62" s="18">
        <v>45556</v>
      </c>
      <c r="O62" s="19"/>
      <c r="P62" s="19"/>
      <c r="Q62" s="20"/>
      <c r="R62" s="88"/>
      <c r="S62" s="21">
        <v>45586</v>
      </c>
      <c r="T62" s="22">
        <v>45586</v>
      </c>
      <c r="U62">
        <v>90</v>
      </c>
      <c r="V62">
        <v>4.9000000000000004</v>
      </c>
      <c r="W62" s="23"/>
      <c r="X62" s="88"/>
      <c r="Y62" s="21">
        <v>45617</v>
      </c>
      <c r="Z62" s="22">
        <v>45312</v>
      </c>
      <c r="AA62">
        <v>90</v>
      </c>
      <c r="AB62">
        <v>4.9000000000000004</v>
      </c>
      <c r="AC62" s="23"/>
      <c r="AD62" s="88"/>
      <c r="AE62" s="17">
        <v>45647</v>
      </c>
      <c r="AF62" s="18">
        <v>45647</v>
      </c>
      <c r="AG62" s="19"/>
      <c r="AH62" s="19"/>
      <c r="AI62" s="20"/>
      <c r="AJ62" s="88"/>
    </row>
    <row r="63" spans="1:36" x14ac:dyDescent="0.3">
      <c r="A63" s="21">
        <v>45495</v>
      </c>
      <c r="B63" s="22">
        <v>45495</v>
      </c>
      <c r="C63">
        <v>90</v>
      </c>
      <c r="D63">
        <v>4.9000000000000004</v>
      </c>
      <c r="E63" s="23"/>
      <c r="F63" s="88"/>
      <c r="G63" s="21">
        <v>45526</v>
      </c>
      <c r="H63" s="22">
        <v>45526</v>
      </c>
      <c r="I63">
        <v>90</v>
      </c>
      <c r="J63">
        <v>4.9000000000000004</v>
      </c>
      <c r="K63" s="23"/>
      <c r="L63" s="88"/>
      <c r="M63" s="17">
        <v>45557</v>
      </c>
      <c r="N63" s="18">
        <v>45557</v>
      </c>
      <c r="O63" s="19"/>
      <c r="P63" s="19"/>
      <c r="Q63" s="20"/>
      <c r="R63" s="88"/>
      <c r="S63" s="21">
        <v>45587</v>
      </c>
      <c r="T63" s="22">
        <v>45587</v>
      </c>
      <c r="U63">
        <v>90</v>
      </c>
      <c r="V63">
        <v>4.9000000000000004</v>
      </c>
      <c r="W63" s="23"/>
      <c r="X63" s="88"/>
      <c r="Y63" s="21">
        <v>45618</v>
      </c>
      <c r="Z63" s="22">
        <v>45313</v>
      </c>
      <c r="AA63">
        <v>90</v>
      </c>
      <c r="AB63">
        <v>4.9000000000000004</v>
      </c>
      <c r="AC63" s="23"/>
      <c r="AD63" s="88"/>
      <c r="AE63" s="17">
        <v>45648</v>
      </c>
      <c r="AF63" s="18">
        <v>45648</v>
      </c>
      <c r="AG63" s="19"/>
      <c r="AH63" s="19"/>
      <c r="AI63" s="20"/>
      <c r="AJ63" s="88"/>
    </row>
    <row r="64" spans="1:36" x14ac:dyDescent="0.3">
      <c r="A64" s="21">
        <v>45496</v>
      </c>
      <c r="B64" s="22">
        <v>45496</v>
      </c>
      <c r="C64">
        <v>90</v>
      </c>
      <c r="D64">
        <v>4.9000000000000004</v>
      </c>
      <c r="E64" s="23"/>
      <c r="F64" s="88"/>
      <c r="G64" s="21">
        <v>45527</v>
      </c>
      <c r="H64" s="22">
        <v>45527</v>
      </c>
      <c r="I64">
        <v>90</v>
      </c>
      <c r="J64">
        <v>4.9000000000000004</v>
      </c>
      <c r="K64" s="23"/>
      <c r="L64" s="88"/>
      <c r="M64" s="21">
        <v>45558</v>
      </c>
      <c r="N64" s="22">
        <v>45558</v>
      </c>
      <c r="O64">
        <v>90</v>
      </c>
      <c r="P64">
        <v>4.9000000000000004</v>
      </c>
      <c r="Q64" s="23"/>
      <c r="R64" s="88"/>
      <c r="S64" s="21">
        <v>45588</v>
      </c>
      <c r="T64" s="22">
        <v>45588</v>
      </c>
      <c r="U64">
        <v>90</v>
      </c>
      <c r="V64">
        <v>4.9000000000000004</v>
      </c>
      <c r="W64" s="23"/>
      <c r="X64" s="88"/>
      <c r="Y64" s="17">
        <v>45619</v>
      </c>
      <c r="Z64" s="18">
        <v>45314</v>
      </c>
      <c r="AA64" s="19"/>
      <c r="AB64" s="19"/>
      <c r="AC64" s="20"/>
      <c r="AD64" s="88"/>
      <c r="AE64" s="117">
        <v>45649</v>
      </c>
      <c r="AF64" s="118">
        <v>45649</v>
      </c>
      <c r="AG64" s="119">
        <v>90</v>
      </c>
      <c r="AH64" s="119">
        <v>4.9000000000000004</v>
      </c>
      <c r="AI64" s="120" t="s">
        <v>39</v>
      </c>
      <c r="AJ64" s="88"/>
    </row>
    <row r="65" spans="1:36" x14ac:dyDescent="0.3">
      <c r="A65" s="21">
        <v>45497</v>
      </c>
      <c r="B65" s="22">
        <v>45497</v>
      </c>
      <c r="C65">
        <v>90</v>
      </c>
      <c r="D65">
        <v>4.9000000000000004</v>
      </c>
      <c r="E65" s="23"/>
      <c r="F65" s="88"/>
      <c r="G65" s="17">
        <v>45528</v>
      </c>
      <c r="H65" s="18">
        <v>45528</v>
      </c>
      <c r="I65" s="19"/>
      <c r="J65" s="19"/>
      <c r="K65" s="20"/>
      <c r="L65" s="88"/>
      <c r="M65" s="21">
        <v>45559</v>
      </c>
      <c r="N65" s="22">
        <v>45559</v>
      </c>
      <c r="O65">
        <v>90</v>
      </c>
      <c r="P65">
        <v>4.9000000000000004</v>
      </c>
      <c r="Q65" s="23"/>
      <c r="R65" s="88"/>
      <c r="S65" s="21">
        <v>45589</v>
      </c>
      <c r="T65" s="22">
        <v>45589</v>
      </c>
      <c r="U65">
        <v>90</v>
      </c>
      <c r="V65">
        <v>4.9000000000000004</v>
      </c>
      <c r="W65" s="23"/>
      <c r="X65" s="88"/>
      <c r="Y65" s="17">
        <v>45620</v>
      </c>
      <c r="Z65" s="18">
        <v>45315</v>
      </c>
      <c r="AA65" s="19"/>
      <c r="AB65" s="19"/>
      <c r="AC65" s="20"/>
      <c r="AD65" s="88"/>
      <c r="AE65" s="117">
        <v>45650</v>
      </c>
      <c r="AF65" s="118">
        <v>45650</v>
      </c>
      <c r="AG65" s="119">
        <v>90</v>
      </c>
      <c r="AH65" s="119">
        <v>4.9000000000000004</v>
      </c>
      <c r="AI65" s="120" t="s">
        <v>39</v>
      </c>
      <c r="AJ65" s="88"/>
    </row>
    <row r="66" spans="1:36" x14ac:dyDescent="0.3">
      <c r="A66" s="21">
        <v>45498</v>
      </c>
      <c r="B66" s="22">
        <v>45498</v>
      </c>
      <c r="C66">
        <v>90</v>
      </c>
      <c r="D66">
        <v>4.9000000000000004</v>
      </c>
      <c r="E66" s="23"/>
      <c r="F66" s="88"/>
      <c r="G66" s="17">
        <v>45529</v>
      </c>
      <c r="H66" s="18">
        <v>45529</v>
      </c>
      <c r="I66" s="19"/>
      <c r="J66" s="19"/>
      <c r="K66" s="20"/>
      <c r="L66" s="88"/>
      <c r="M66" s="21">
        <v>45560</v>
      </c>
      <c r="N66" s="22">
        <v>45560</v>
      </c>
      <c r="O66">
        <v>90</v>
      </c>
      <c r="P66">
        <v>4.9000000000000004</v>
      </c>
      <c r="Q66" s="23"/>
      <c r="R66" s="88"/>
      <c r="S66" s="21">
        <v>45590</v>
      </c>
      <c r="T66" s="22">
        <v>45590</v>
      </c>
      <c r="U66">
        <v>90</v>
      </c>
      <c r="V66">
        <v>4.9000000000000004</v>
      </c>
      <c r="W66" s="23"/>
      <c r="X66" s="88"/>
      <c r="Y66" s="21">
        <v>45621</v>
      </c>
      <c r="Z66" s="22">
        <v>45316</v>
      </c>
      <c r="AA66">
        <v>90</v>
      </c>
      <c r="AB66">
        <v>4.9000000000000004</v>
      </c>
      <c r="AC66" s="23"/>
      <c r="AD66" s="88"/>
      <c r="AE66" s="27">
        <v>45651</v>
      </c>
      <c r="AF66" s="28">
        <v>45651</v>
      </c>
      <c r="AG66" s="3"/>
      <c r="AH66" s="3"/>
      <c r="AI66" s="29"/>
      <c r="AJ66" s="88"/>
    </row>
    <row r="67" spans="1:36" x14ac:dyDescent="0.3">
      <c r="A67" s="21">
        <v>45499</v>
      </c>
      <c r="B67" s="22">
        <v>45499</v>
      </c>
      <c r="C67">
        <v>90</v>
      </c>
      <c r="D67">
        <v>4.9000000000000004</v>
      </c>
      <c r="E67" s="23"/>
      <c r="F67" s="88"/>
      <c r="G67" s="21">
        <v>45530</v>
      </c>
      <c r="H67" s="22">
        <v>45530</v>
      </c>
      <c r="I67">
        <v>90</v>
      </c>
      <c r="J67">
        <v>4.9000000000000004</v>
      </c>
      <c r="K67" s="23"/>
      <c r="L67" s="88"/>
      <c r="M67" s="21">
        <v>45561</v>
      </c>
      <c r="N67" s="22">
        <v>45561</v>
      </c>
      <c r="O67">
        <v>90</v>
      </c>
      <c r="P67">
        <v>4.9000000000000004</v>
      </c>
      <c r="Q67" s="23"/>
      <c r="R67" s="88"/>
      <c r="S67" s="17">
        <v>45591</v>
      </c>
      <c r="T67" s="18">
        <v>45591</v>
      </c>
      <c r="U67" s="19"/>
      <c r="V67" s="19"/>
      <c r="W67" s="20"/>
      <c r="X67" s="88"/>
      <c r="Y67" s="21">
        <v>45622</v>
      </c>
      <c r="Z67" s="22">
        <v>45317</v>
      </c>
      <c r="AA67">
        <v>90</v>
      </c>
      <c r="AB67">
        <v>4.9000000000000004</v>
      </c>
      <c r="AC67" s="23"/>
      <c r="AD67" s="88"/>
      <c r="AE67" s="117">
        <v>45652</v>
      </c>
      <c r="AF67" s="118">
        <v>45652</v>
      </c>
      <c r="AG67" s="119"/>
      <c r="AH67" s="119"/>
      <c r="AI67" s="120" t="s">
        <v>39</v>
      </c>
      <c r="AJ67" s="88"/>
    </row>
    <row r="68" spans="1:36" x14ac:dyDescent="0.3">
      <c r="A68" s="17">
        <v>45500</v>
      </c>
      <c r="B68" s="18">
        <v>45500</v>
      </c>
      <c r="C68" s="19"/>
      <c r="D68" s="19"/>
      <c r="E68" s="20"/>
      <c r="F68" s="88"/>
      <c r="G68" s="21">
        <v>45531</v>
      </c>
      <c r="H68" s="22">
        <v>45531</v>
      </c>
      <c r="I68">
        <v>90</v>
      </c>
      <c r="J68">
        <v>4.9000000000000004</v>
      </c>
      <c r="K68" s="23"/>
      <c r="L68" s="88"/>
      <c r="M68" s="21">
        <v>45562</v>
      </c>
      <c r="N68" s="22">
        <v>45562</v>
      </c>
      <c r="O68">
        <v>90</v>
      </c>
      <c r="P68">
        <v>4.9000000000000004</v>
      </c>
      <c r="Q68" s="23"/>
      <c r="R68" s="88"/>
      <c r="S68" s="17">
        <v>45592</v>
      </c>
      <c r="T68" s="18">
        <v>45592</v>
      </c>
      <c r="U68" s="19"/>
      <c r="V68" s="19"/>
      <c r="W68" s="20"/>
      <c r="X68" s="88"/>
      <c r="Y68" s="21">
        <v>45623</v>
      </c>
      <c r="Z68" s="22">
        <v>45318</v>
      </c>
      <c r="AA68">
        <v>90</v>
      </c>
      <c r="AB68">
        <v>4.9000000000000004</v>
      </c>
      <c r="AC68" s="23"/>
      <c r="AD68" s="88"/>
      <c r="AE68" s="117">
        <v>45653</v>
      </c>
      <c r="AF68" s="118">
        <v>45653</v>
      </c>
      <c r="AG68" s="119"/>
      <c r="AH68" s="119"/>
      <c r="AI68" s="120" t="s">
        <v>39</v>
      </c>
      <c r="AJ68" s="88"/>
    </row>
    <row r="69" spans="1:36" x14ac:dyDescent="0.3">
      <c r="A69" s="17">
        <v>45501</v>
      </c>
      <c r="B69" s="18">
        <v>45501</v>
      </c>
      <c r="C69" s="19"/>
      <c r="D69" s="19"/>
      <c r="E69" s="20"/>
      <c r="F69" s="88"/>
      <c r="G69" s="21">
        <v>45532</v>
      </c>
      <c r="H69" s="22">
        <v>45532</v>
      </c>
      <c r="I69">
        <v>90</v>
      </c>
      <c r="J69">
        <v>4.9000000000000004</v>
      </c>
      <c r="K69" s="23"/>
      <c r="L69" s="88"/>
      <c r="M69" s="17">
        <v>45563</v>
      </c>
      <c r="N69" s="18">
        <v>45563</v>
      </c>
      <c r="O69" s="19"/>
      <c r="P69" s="19"/>
      <c r="Q69" s="20"/>
      <c r="R69" s="88"/>
      <c r="S69" s="21">
        <v>45593</v>
      </c>
      <c r="T69" s="22">
        <v>45593</v>
      </c>
      <c r="U69">
        <v>90</v>
      </c>
      <c r="V69">
        <v>4.9000000000000004</v>
      </c>
      <c r="W69" s="23"/>
      <c r="X69" s="88"/>
      <c r="Y69" s="21">
        <v>45624</v>
      </c>
      <c r="Z69" s="22">
        <v>45319</v>
      </c>
      <c r="AA69">
        <v>90</v>
      </c>
      <c r="AB69">
        <v>4.9000000000000004</v>
      </c>
      <c r="AC69" s="23"/>
      <c r="AD69" s="88"/>
      <c r="AE69" s="76">
        <v>45654</v>
      </c>
      <c r="AF69" s="77">
        <v>45654</v>
      </c>
      <c r="AG69" s="78"/>
      <c r="AH69" s="78"/>
      <c r="AI69" s="80" t="s">
        <v>39</v>
      </c>
      <c r="AJ69" s="88"/>
    </row>
    <row r="70" spans="1:36" x14ac:dyDescent="0.3">
      <c r="A70" s="21">
        <v>45502</v>
      </c>
      <c r="B70" s="22">
        <v>45502</v>
      </c>
      <c r="C70">
        <v>90</v>
      </c>
      <c r="D70">
        <v>4.9000000000000004</v>
      </c>
      <c r="E70" s="23"/>
      <c r="F70" s="88"/>
      <c r="G70" s="21">
        <v>45533</v>
      </c>
      <c r="H70" s="22">
        <v>45533</v>
      </c>
      <c r="I70">
        <v>90</v>
      </c>
      <c r="J70">
        <v>4.9000000000000004</v>
      </c>
      <c r="K70" s="23"/>
      <c r="L70" s="88"/>
      <c r="M70" s="17">
        <v>45564</v>
      </c>
      <c r="N70" s="18">
        <v>45564</v>
      </c>
      <c r="O70" s="19"/>
      <c r="P70" s="19"/>
      <c r="Q70" s="20"/>
      <c r="R70" s="88"/>
      <c r="S70" s="21">
        <v>45594</v>
      </c>
      <c r="T70" s="22">
        <v>45594</v>
      </c>
      <c r="U70">
        <v>90</v>
      </c>
      <c r="V70">
        <v>4.9000000000000004</v>
      </c>
      <c r="W70" s="23"/>
      <c r="X70" s="88"/>
      <c r="Y70" s="21">
        <v>45625</v>
      </c>
      <c r="Z70" s="22">
        <v>45320</v>
      </c>
      <c r="AA70">
        <v>90</v>
      </c>
      <c r="AB70">
        <v>4.9000000000000004</v>
      </c>
      <c r="AC70" s="23"/>
      <c r="AD70" s="88"/>
      <c r="AE70" s="17">
        <v>45655</v>
      </c>
      <c r="AF70" s="18">
        <v>45655</v>
      </c>
      <c r="AG70" s="19"/>
      <c r="AH70" s="19"/>
      <c r="AI70" s="20"/>
      <c r="AJ70" s="88"/>
    </row>
    <row r="71" spans="1:36" x14ac:dyDescent="0.3">
      <c r="A71" s="21">
        <v>45503</v>
      </c>
      <c r="B71" s="22">
        <v>45503</v>
      </c>
      <c r="C71">
        <v>90</v>
      </c>
      <c r="D71">
        <v>4.9000000000000004</v>
      </c>
      <c r="E71" s="23"/>
      <c r="F71" s="88"/>
      <c r="G71" s="21">
        <v>45534</v>
      </c>
      <c r="H71" s="22">
        <v>45534</v>
      </c>
      <c r="I71">
        <v>90</v>
      </c>
      <c r="J71">
        <v>4.9000000000000004</v>
      </c>
      <c r="K71" s="23"/>
      <c r="L71" s="88"/>
      <c r="M71" s="21">
        <v>45565</v>
      </c>
      <c r="N71" s="22">
        <v>45565</v>
      </c>
      <c r="O71">
        <v>90</v>
      </c>
      <c r="P71">
        <v>4.9000000000000004</v>
      </c>
      <c r="Q71" s="23"/>
      <c r="R71" s="88"/>
      <c r="S71" s="21">
        <v>45595</v>
      </c>
      <c r="T71" s="22">
        <v>45595</v>
      </c>
      <c r="U71">
        <v>90</v>
      </c>
      <c r="V71">
        <v>4.9000000000000004</v>
      </c>
      <c r="W71" s="23"/>
      <c r="X71" s="88"/>
      <c r="Y71" s="17">
        <v>45626</v>
      </c>
      <c r="Z71" s="18">
        <v>45321</v>
      </c>
      <c r="AA71" s="19"/>
      <c r="AB71" s="19"/>
      <c r="AC71" s="20"/>
      <c r="AD71" s="88"/>
      <c r="AE71" s="117">
        <v>45656</v>
      </c>
      <c r="AF71" s="118">
        <v>45656</v>
      </c>
      <c r="AG71" s="119">
        <v>90</v>
      </c>
      <c r="AH71" s="119">
        <v>4.9000000000000004</v>
      </c>
      <c r="AI71" s="120" t="s">
        <v>39</v>
      </c>
      <c r="AJ71" s="88"/>
    </row>
    <row r="72" spans="1:36" x14ac:dyDescent="0.3">
      <c r="A72" s="21">
        <v>45504</v>
      </c>
      <c r="B72" s="22">
        <v>45504</v>
      </c>
      <c r="C72">
        <v>90</v>
      </c>
      <c r="D72">
        <v>4.9000000000000004</v>
      </c>
      <c r="E72" s="23"/>
      <c r="F72" s="88"/>
      <c r="G72" s="17">
        <v>45535</v>
      </c>
      <c r="H72" s="18">
        <v>45535</v>
      </c>
      <c r="I72" s="19"/>
      <c r="J72" s="19"/>
      <c r="K72" s="20"/>
      <c r="L72" s="88"/>
      <c r="M72" s="25"/>
      <c r="Q72" s="23"/>
      <c r="S72" s="21">
        <v>45596</v>
      </c>
      <c r="T72" s="22">
        <v>45596</v>
      </c>
      <c r="U72">
        <v>90</v>
      </c>
      <c r="V72">
        <v>4.9000000000000004</v>
      </c>
      <c r="W72" s="23"/>
      <c r="X72" s="88"/>
      <c r="Y72" s="25"/>
      <c r="Z72"/>
      <c r="AC72" s="23"/>
      <c r="AE72" s="117">
        <v>45657</v>
      </c>
      <c r="AF72" s="118">
        <v>45657</v>
      </c>
      <c r="AG72" s="119">
        <v>90</v>
      </c>
      <c r="AH72" s="119">
        <v>4.9000000000000004</v>
      </c>
      <c r="AI72" s="120" t="s">
        <v>39</v>
      </c>
      <c r="AJ72" s="88"/>
    </row>
    <row r="73" spans="1:36" s="34" customFormat="1" ht="12" x14ac:dyDescent="0.25">
      <c r="A73" s="53" t="s">
        <v>38</v>
      </c>
      <c r="B73" s="54"/>
      <c r="C73" s="49"/>
      <c r="D73" s="49"/>
      <c r="E73" s="50"/>
      <c r="G73" s="53" t="s">
        <v>38</v>
      </c>
      <c r="H73" s="54"/>
      <c r="I73" s="49"/>
      <c r="J73" s="49"/>
      <c r="K73" s="50"/>
      <c r="M73" s="53" t="s">
        <v>38</v>
      </c>
      <c r="N73" s="54"/>
      <c r="O73" s="49"/>
      <c r="P73" s="49"/>
      <c r="Q73" s="50"/>
      <c r="S73" s="53" t="s">
        <v>38</v>
      </c>
      <c r="T73" s="54"/>
      <c r="U73" s="49"/>
      <c r="V73" s="49"/>
      <c r="W73" s="48"/>
      <c r="Y73" s="53" t="s">
        <v>38</v>
      </c>
      <c r="Z73" s="54"/>
      <c r="AA73" s="49"/>
      <c r="AB73" s="49"/>
      <c r="AC73" s="50"/>
      <c r="AE73" s="53" t="s">
        <v>38</v>
      </c>
      <c r="AF73" s="54"/>
      <c r="AG73" s="49"/>
      <c r="AH73" s="49"/>
      <c r="AI73" s="50"/>
    </row>
    <row r="74" spans="1:36" s="34" customFormat="1" ht="12" x14ac:dyDescent="0.25">
      <c r="A74" s="89" t="s">
        <v>39</v>
      </c>
      <c r="B74" s="90">
        <f>COUNTIF(E42:E72,A74)</f>
        <v>0</v>
      </c>
      <c r="C74" s="90"/>
      <c r="D74" s="92">
        <v>2.5</v>
      </c>
      <c r="E74" s="94">
        <f>AI37+D74</f>
        <v>5</v>
      </c>
      <c r="G74" s="89" t="s">
        <v>39</v>
      </c>
      <c r="H74" s="90">
        <f>COUNTIF(K42:K72,G74)</f>
        <v>0</v>
      </c>
      <c r="I74" s="90"/>
      <c r="J74" s="92">
        <v>2.5</v>
      </c>
      <c r="K74" s="94">
        <f>E74+J74</f>
        <v>7.5</v>
      </c>
      <c r="M74" s="89" t="s">
        <v>39</v>
      </c>
      <c r="N74" s="90">
        <f>COUNTIF(Q42:Q72,M74)</f>
        <v>0</v>
      </c>
      <c r="O74" s="90"/>
      <c r="P74" s="92">
        <v>2.5</v>
      </c>
      <c r="Q74" s="94">
        <f>K74+P74</f>
        <v>10</v>
      </c>
      <c r="S74" s="89" t="s">
        <v>39</v>
      </c>
      <c r="T74" s="90">
        <f>COUNTIF(W42:W72,S74)</f>
        <v>0</v>
      </c>
      <c r="U74" s="90"/>
      <c r="V74" s="92">
        <v>2.5</v>
      </c>
      <c r="W74" s="94">
        <f>Q74+V74</f>
        <v>12.5</v>
      </c>
      <c r="Y74" s="89" t="s">
        <v>39</v>
      </c>
      <c r="Z74" s="90">
        <v>0</v>
      </c>
      <c r="AA74" s="90"/>
      <c r="AB74" s="92">
        <v>2.5</v>
      </c>
      <c r="AC74" s="94">
        <f>W74+AB74</f>
        <v>15</v>
      </c>
      <c r="AE74" s="89" t="s">
        <v>39</v>
      </c>
      <c r="AF74" s="90">
        <f>COUNTIF(AI42:AI72,AE74)</f>
        <v>7</v>
      </c>
      <c r="AG74" s="90"/>
      <c r="AH74" s="92">
        <v>2.5</v>
      </c>
      <c r="AI74" s="94">
        <f>AC74+AH74</f>
        <v>17.5</v>
      </c>
    </row>
    <row r="75" spans="1:36" x14ac:dyDescent="0.3">
      <c r="A75" s="41" t="s">
        <v>10</v>
      </c>
      <c r="B75" s="42">
        <f>COUNTIF(C42:C72,90)</f>
        <v>23</v>
      </c>
      <c r="C75" s="43">
        <f>SUM(C42:C72)</f>
        <v>2070</v>
      </c>
      <c r="D75" s="43">
        <f>SUM(D42:D72)</f>
        <v>112.70000000000005</v>
      </c>
      <c r="E75" s="44"/>
      <c r="G75" s="41" t="s">
        <v>10</v>
      </c>
      <c r="H75" s="42">
        <f>COUNTIF(I42:I72,90)</f>
        <v>21</v>
      </c>
      <c r="I75" s="43">
        <f>SUM(I42:I72)</f>
        <v>1890</v>
      </c>
      <c r="J75" s="43">
        <f>SUM(J42:J72)</f>
        <v>102.90000000000003</v>
      </c>
      <c r="K75" s="44"/>
      <c r="M75" s="41" t="s">
        <v>10</v>
      </c>
      <c r="N75" s="42">
        <f>COUNTIF(O42:O71,90)</f>
        <v>21</v>
      </c>
      <c r="O75" s="43">
        <f>SUM(O42:O71)</f>
        <v>1890</v>
      </c>
      <c r="P75" s="43">
        <f>SUM(P42:P72)</f>
        <v>102.90000000000003</v>
      </c>
      <c r="Q75" s="44"/>
      <c r="S75" s="41" t="s">
        <v>10</v>
      </c>
      <c r="T75" s="42">
        <f>COUNTIF(U42:U71,90)</f>
        <v>22</v>
      </c>
      <c r="U75" s="43">
        <f>SUM(U42:U71)</f>
        <v>1980</v>
      </c>
      <c r="V75" s="43">
        <f>SUM(V42:V72)</f>
        <v>112.70000000000005</v>
      </c>
      <c r="W75" s="44"/>
      <c r="Y75" s="41" t="s">
        <v>10</v>
      </c>
      <c r="Z75" s="42">
        <f>COUNTIF(AA42:AA71,90)</f>
        <v>19</v>
      </c>
      <c r="AA75" s="43">
        <f>SUM(AA42:AA71)</f>
        <v>1710</v>
      </c>
      <c r="AB75" s="43">
        <f>SUM(AB42:AB72)</f>
        <v>93.100000000000023</v>
      </c>
      <c r="AC75" s="44"/>
      <c r="AE75" s="41" t="s">
        <v>10</v>
      </c>
      <c r="AF75" s="42">
        <f>COUNTIF(AG42:AG71,90)</f>
        <v>18</v>
      </c>
      <c r="AG75" s="43">
        <f>SUM(AG42:AG71)</f>
        <v>1620</v>
      </c>
      <c r="AH75" s="43">
        <f>SUM(AH42:AH72)</f>
        <v>93.100000000000023</v>
      </c>
      <c r="AI75" s="44"/>
    </row>
  </sheetData>
  <mergeCells count="13">
    <mergeCell ref="A40:E40"/>
    <mergeCell ref="G40:K40"/>
    <mergeCell ref="M40:Q40"/>
    <mergeCell ref="S40:W40"/>
    <mergeCell ref="Y40:AC40"/>
    <mergeCell ref="AE40:AI40"/>
    <mergeCell ref="A1:AI1"/>
    <mergeCell ref="A3:E3"/>
    <mergeCell ref="G3:K3"/>
    <mergeCell ref="M3:Q3"/>
    <mergeCell ref="S3:W3"/>
    <mergeCell ref="Y3:AC3"/>
    <mergeCell ref="AE3:A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DCB10-8ECE-41F1-8C10-CB94C5CA6267}">
  <dimension ref="A1:AP75"/>
  <sheetViews>
    <sheetView topLeftCell="A40" zoomScale="85" zoomScaleNormal="85" workbookViewId="0">
      <selection activeCell="A40" sqref="A40:AI75"/>
    </sheetView>
  </sheetViews>
  <sheetFormatPr baseColWidth="10" defaultRowHeight="14.4" x14ac:dyDescent="0.3"/>
  <cols>
    <col min="1" max="1" width="9" style="4" customWidth="1"/>
    <col min="2" max="2" width="3" bestFit="1" customWidth="1"/>
    <col min="3" max="3" width="5" bestFit="1" customWidth="1"/>
    <col min="4" max="4" width="5" customWidth="1"/>
    <col min="5" max="5" width="7" bestFit="1" customWidth="1"/>
    <col min="6" max="6" width="2.5546875" customWidth="1"/>
    <col min="7" max="7" width="9" style="4" customWidth="1"/>
    <col min="8" max="8" width="3" bestFit="1" customWidth="1"/>
    <col min="9" max="9" width="5" bestFit="1" customWidth="1"/>
    <col min="10" max="10" width="5" customWidth="1"/>
    <col min="11" max="11" width="7" bestFit="1" customWidth="1"/>
    <col min="12" max="12" width="2.6640625" customWidth="1"/>
    <col min="13" max="13" width="9" style="4" customWidth="1"/>
    <col min="14" max="14" width="3" bestFit="1" customWidth="1"/>
    <col min="15" max="15" width="5" bestFit="1" customWidth="1"/>
    <col min="16" max="16" width="5" customWidth="1"/>
    <col min="17" max="17" width="7.109375" customWidth="1"/>
    <col min="18" max="18" width="2.6640625" customWidth="1"/>
    <col min="19" max="19" width="9" style="4" customWidth="1"/>
    <col min="20" max="20" width="3" bestFit="1" customWidth="1"/>
    <col min="21" max="21" width="5" bestFit="1" customWidth="1"/>
    <col min="22" max="22" width="5" customWidth="1"/>
    <col min="23" max="23" width="8.5546875" customWidth="1"/>
    <col min="24" max="24" width="2.6640625" customWidth="1"/>
    <col min="25" max="25" width="9" customWidth="1"/>
    <col min="26" max="26" width="3" style="32" bestFit="1" customWidth="1"/>
    <col min="27" max="28" width="5" bestFit="1" customWidth="1"/>
    <col min="29" max="29" width="7.6640625" bestFit="1" customWidth="1"/>
    <col min="30" max="30" width="2.6640625" customWidth="1"/>
    <col min="31" max="31" width="9" customWidth="1"/>
    <col min="32" max="32" width="3" style="34" bestFit="1" customWidth="1"/>
    <col min="33" max="33" width="5" bestFit="1" customWidth="1"/>
    <col min="34" max="34" width="6" bestFit="1" customWidth="1"/>
    <col min="35" max="35" width="7" bestFit="1" customWidth="1"/>
    <col min="36" max="36" width="2.88671875" customWidth="1"/>
    <col min="37" max="37" width="6.6640625" bestFit="1" customWidth="1"/>
    <col min="38" max="38" width="7.109375" bestFit="1" customWidth="1"/>
    <col min="39" max="39" width="9.6640625" bestFit="1" customWidth="1"/>
    <col min="40" max="40" width="12.109375" customWidth="1"/>
  </cols>
  <sheetData>
    <row r="1" spans="1:42" ht="25.8" x14ac:dyDescent="0.5">
      <c r="A1" s="106">
        <v>2025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</row>
    <row r="2" spans="1:42" x14ac:dyDescent="0.3">
      <c r="AK2" s="116" t="s">
        <v>54</v>
      </c>
      <c r="AL2" s="116"/>
      <c r="AM2" s="116"/>
    </row>
    <row r="3" spans="1:42" ht="17.25" customHeight="1" x14ac:dyDescent="0.35">
      <c r="A3" s="107">
        <v>45658</v>
      </c>
      <c r="B3" s="108"/>
      <c r="C3" s="108"/>
      <c r="D3" s="108"/>
      <c r="E3" s="109"/>
      <c r="G3" s="107">
        <v>45689</v>
      </c>
      <c r="H3" s="108"/>
      <c r="I3" s="108"/>
      <c r="J3" s="108"/>
      <c r="K3" s="109"/>
      <c r="M3" s="107">
        <v>45717</v>
      </c>
      <c r="N3" s="108"/>
      <c r="O3" s="108"/>
      <c r="P3" s="108"/>
      <c r="Q3" s="109"/>
      <c r="S3" s="107">
        <v>45748</v>
      </c>
      <c r="T3" s="108"/>
      <c r="U3" s="108"/>
      <c r="V3" s="108"/>
      <c r="W3" s="109"/>
      <c r="Y3" s="107">
        <v>45778</v>
      </c>
      <c r="Z3" s="108"/>
      <c r="AA3" s="108"/>
      <c r="AB3" s="108"/>
      <c r="AC3" s="109"/>
      <c r="AE3" s="107">
        <v>45809</v>
      </c>
      <c r="AF3" s="108"/>
      <c r="AG3" s="108"/>
      <c r="AH3" s="108"/>
      <c r="AI3" s="109"/>
      <c r="AJ3" s="32"/>
      <c r="AK3" s="122" t="s">
        <v>55</v>
      </c>
      <c r="AL3" s="122"/>
      <c r="AM3" s="122"/>
      <c r="AN3" s="121"/>
    </row>
    <row r="4" spans="1:42" x14ac:dyDescent="0.3">
      <c r="A4" s="10" t="s">
        <v>13</v>
      </c>
      <c r="B4" s="11" t="s">
        <v>12</v>
      </c>
      <c r="C4" s="11" t="s">
        <v>2</v>
      </c>
      <c r="D4" s="11" t="s">
        <v>16</v>
      </c>
      <c r="E4" s="12" t="s">
        <v>11</v>
      </c>
      <c r="G4" s="10" t="s">
        <v>13</v>
      </c>
      <c r="H4" s="11" t="s">
        <v>12</v>
      </c>
      <c r="I4" s="11" t="s">
        <v>2</v>
      </c>
      <c r="J4" s="11" t="s">
        <v>16</v>
      </c>
      <c r="K4" s="12" t="s">
        <v>11</v>
      </c>
      <c r="M4" s="10" t="s">
        <v>13</v>
      </c>
      <c r="N4" s="11" t="s">
        <v>12</v>
      </c>
      <c r="O4" s="11" t="s">
        <v>2</v>
      </c>
      <c r="P4" s="11" t="s">
        <v>16</v>
      </c>
      <c r="Q4" s="12" t="s">
        <v>11</v>
      </c>
      <c r="S4" s="10" t="s">
        <v>13</v>
      </c>
      <c r="T4" s="11" t="s">
        <v>12</v>
      </c>
      <c r="U4" s="11" t="s">
        <v>2</v>
      </c>
      <c r="V4" s="11" t="s">
        <v>16</v>
      </c>
      <c r="W4" s="12" t="s">
        <v>11</v>
      </c>
      <c r="Y4" s="10" t="s">
        <v>13</v>
      </c>
      <c r="Z4" s="11" t="s">
        <v>12</v>
      </c>
      <c r="AA4" s="11" t="s">
        <v>2</v>
      </c>
      <c r="AB4" s="11" t="s">
        <v>16</v>
      </c>
      <c r="AC4" s="12" t="s">
        <v>11</v>
      </c>
      <c r="AE4" s="10" t="s">
        <v>13</v>
      </c>
      <c r="AF4" s="11" t="s">
        <v>12</v>
      </c>
      <c r="AG4" s="11" t="s">
        <v>2</v>
      </c>
      <c r="AH4" s="11" t="s">
        <v>16</v>
      </c>
      <c r="AI4" s="12" t="s">
        <v>11</v>
      </c>
      <c r="AJ4" s="32"/>
      <c r="AK4" s="121"/>
      <c r="AL4" s="121"/>
      <c r="AM4" s="121"/>
      <c r="AN4" s="121"/>
      <c r="AP4" s="34"/>
    </row>
    <row r="5" spans="1:42" x14ac:dyDescent="0.3">
      <c r="A5" s="27">
        <v>45658</v>
      </c>
      <c r="B5" s="28">
        <v>44927</v>
      </c>
      <c r="C5" s="3"/>
      <c r="D5" s="3"/>
      <c r="E5" s="29"/>
      <c r="G5" s="67">
        <v>45689</v>
      </c>
      <c r="H5" s="68">
        <v>44958</v>
      </c>
      <c r="I5" s="69"/>
      <c r="J5" s="69"/>
      <c r="K5" s="70"/>
      <c r="M5" s="67">
        <v>45717</v>
      </c>
      <c r="N5" s="68">
        <v>44986</v>
      </c>
      <c r="O5" s="69"/>
      <c r="P5" s="69"/>
      <c r="Q5" s="70"/>
      <c r="S5" s="27">
        <v>45748</v>
      </c>
      <c r="T5" s="28">
        <v>45017</v>
      </c>
      <c r="U5" s="3"/>
      <c r="V5" s="3"/>
      <c r="W5" s="29"/>
      <c r="Y5" s="27">
        <v>45778</v>
      </c>
      <c r="Z5" s="28">
        <v>45047</v>
      </c>
      <c r="AA5" s="3"/>
      <c r="AB5" s="3"/>
      <c r="AC5" s="29"/>
      <c r="AE5" s="67">
        <v>45809</v>
      </c>
      <c r="AF5" s="68">
        <v>45078</v>
      </c>
      <c r="AG5" s="69"/>
      <c r="AH5" s="69"/>
      <c r="AI5" s="70"/>
      <c r="AJ5" s="32"/>
      <c r="AP5" s="34"/>
    </row>
    <row r="6" spans="1:42" x14ac:dyDescent="0.3">
      <c r="A6" s="117">
        <v>45659</v>
      </c>
      <c r="B6" s="118">
        <v>44928</v>
      </c>
      <c r="C6" s="119"/>
      <c r="D6" s="119"/>
      <c r="E6" s="120" t="s">
        <v>39</v>
      </c>
      <c r="G6" s="67">
        <v>45690</v>
      </c>
      <c r="H6" s="68">
        <v>44959</v>
      </c>
      <c r="I6" s="69"/>
      <c r="J6" s="69"/>
      <c r="K6" s="70"/>
      <c r="M6" s="67">
        <v>45718</v>
      </c>
      <c r="N6" s="68">
        <v>44987</v>
      </c>
      <c r="O6" s="69"/>
      <c r="P6" s="69"/>
      <c r="Q6" s="70"/>
      <c r="S6" s="76">
        <v>45749</v>
      </c>
      <c r="T6" s="22">
        <v>45018</v>
      </c>
      <c r="W6" s="23"/>
      <c r="Y6" s="76">
        <v>45779</v>
      </c>
      <c r="Z6" s="123">
        <v>45048</v>
      </c>
      <c r="AA6" s="124"/>
      <c r="AB6" s="124"/>
      <c r="AC6" s="125"/>
      <c r="AE6" s="21">
        <v>45810</v>
      </c>
      <c r="AF6" s="22">
        <v>45079</v>
      </c>
      <c r="AI6" s="23"/>
      <c r="AJ6" s="32"/>
      <c r="AK6" s="87" t="s">
        <v>48</v>
      </c>
      <c r="AL6" s="111" t="s">
        <v>50</v>
      </c>
      <c r="AM6" s="111"/>
      <c r="AN6" s="111"/>
      <c r="AO6" s="30"/>
      <c r="AP6" s="34"/>
    </row>
    <row r="7" spans="1:42" x14ac:dyDescent="0.3">
      <c r="A7" s="117">
        <v>45660</v>
      </c>
      <c r="B7" s="118">
        <v>44929</v>
      </c>
      <c r="C7" s="119"/>
      <c r="D7" s="119"/>
      <c r="E7" s="120" t="s">
        <v>39</v>
      </c>
      <c r="G7" s="76">
        <v>45691</v>
      </c>
      <c r="H7" s="22">
        <v>44960</v>
      </c>
      <c r="K7" s="23"/>
      <c r="M7" s="76">
        <v>45719</v>
      </c>
      <c r="N7" s="22">
        <v>44988</v>
      </c>
      <c r="Q7" s="23"/>
      <c r="S7" s="76">
        <v>45750</v>
      </c>
      <c r="T7" s="22">
        <v>45019</v>
      </c>
      <c r="W7" s="23"/>
      <c r="Y7" s="67">
        <v>45780</v>
      </c>
      <c r="Z7" s="68">
        <v>45049</v>
      </c>
      <c r="AA7" s="69"/>
      <c r="AB7" s="69"/>
      <c r="AC7" s="70"/>
      <c r="AE7" s="21">
        <v>45811</v>
      </c>
      <c r="AF7" s="22">
        <v>45080</v>
      </c>
      <c r="AI7" s="23"/>
      <c r="AL7" t="s">
        <v>47</v>
      </c>
      <c r="AM7" s="8">
        <v>20</v>
      </c>
      <c r="AP7" s="34"/>
    </row>
    <row r="8" spans="1:42" x14ac:dyDescent="0.3">
      <c r="A8" s="67">
        <v>45661</v>
      </c>
      <c r="B8" s="68">
        <v>44930</v>
      </c>
      <c r="C8" s="69"/>
      <c r="D8" s="69"/>
      <c r="E8" s="70"/>
      <c r="G8" s="76">
        <v>45692</v>
      </c>
      <c r="H8" s="22">
        <v>44961</v>
      </c>
      <c r="K8" s="23"/>
      <c r="M8" s="76">
        <v>45720</v>
      </c>
      <c r="N8" s="22">
        <v>44989</v>
      </c>
      <c r="Q8" s="23"/>
      <c r="S8" s="76">
        <v>45751</v>
      </c>
      <c r="T8" s="22">
        <v>45020</v>
      </c>
      <c r="W8" s="23"/>
      <c r="Y8" s="67">
        <v>45781</v>
      </c>
      <c r="Z8" s="68">
        <v>45050</v>
      </c>
      <c r="AA8" s="69"/>
      <c r="AB8" s="69"/>
      <c r="AC8" s="70"/>
      <c r="AE8" s="21">
        <v>45812</v>
      </c>
      <c r="AF8" s="22">
        <v>45081</v>
      </c>
      <c r="AI8" s="23"/>
      <c r="AJ8" s="32"/>
      <c r="AL8" t="s">
        <v>44</v>
      </c>
      <c r="AM8" s="8">
        <v>20</v>
      </c>
      <c r="AN8" s="8">
        <f>AM7-AM8</f>
        <v>0</v>
      </c>
      <c r="AO8" t="s">
        <v>53</v>
      </c>
      <c r="AP8" s="34"/>
    </row>
    <row r="9" spans="1:42" x14ac:dyDescent="0.3">
      <c r="A9" s="67">
        <v>45662</v>
      </c>
      <c r="B9" s="68">
        <v>44931</v>
      </c>
      <c r="C9" s="69"/>
      <c r="D9" s="69"/>
      <c r="E9" s="70"/>
      <c r="G9" s="76">
        <v>45693</v>
      </c>
      <c r="H9" s="22">
        <v>44962</v>
      </c>
      <c r="K9" s="23"/>
      <c r="M9" s="76">
        <v>45721</v>
      </c>
      <c r="N9" s="22">
        <v>44990</v>
      </c>
      <c r="Q9" s="23"/>
      <c r="S9" s="67">
        <v>45752</v>
      </c>
      <c r="T9" s="68">
        <v>45021</v>
      </c>
      <c r="U9" s="69"/>
      <c r="V9" s="69"/>
      <c r="W9" s="70"/>
      <c r="Y9" s="21">
        <v>45782</v>
      </c>
      <c r="Z9" s="123">
        <v>45051</v>
      </c>
      <c r="AA9" s="124"/>
      <c r="AB9" s="124"/>
      <c r="AC9" s="125"/>
      <c r="AE9" s="21">
        <v>45813</v>
      </c>
      <c r="AF9" s="22">
        <v>45082</v>
      </c>
      <c r="AI9" s="23"/>
      <c r="AJ9" s="32"/>
      <c r="AK9" s="87" t="s">
        <v>43</v>
      </c>
      <c r="AL9" s="111" t="s">
        <v>52</v>
      </c>
      <c r="AM9" s="111"/>
      <c r="AN9" s="111"/>
      <c r="AP9" s="34"/>
    </row>
    <row r="10" spans="1:42" x14ac:dyDescent="0.3">
      <c r="A10" s="76">
        <v>45663</v>
      </c>
      <c r="B10" s="22">
        <v>44932</v>
      </c>
      <c r="E10" s="23"/>
      <c r="G10" s="76">
        <v>45694</v>
      </c>
      <c r="H10" s="22">
        <v>44963</v>
      </c>
      <c r="K10" s="23"/>
      <c r="M10" s="76">
        <v>45722</v>
      </c>
      <c r="N10" s="22">
        <v>44991</v>
      </c>
      <c r="Q10" s="23"/>
      <c r="S10" s="67">
        <v>45753</v>
      </c>
      <c r="T10" s="68">
        <v>45022</v>
      </c>
      <c r="U10" s="69"/>
      <c r="V10" s="69"/>
      <c r="W10" s="70"/>
      <c r="Y10" s="21">
        <v>45783</v>
      </c>
      <c r="Z10" s="123">
        <v>45052</v>
      </c>
      <c r="AA10" s="124"/>
      <c r="AB10" s="124"/>
      <c r="AC10" s="125"/>
      <c r="AE10" s="21">
        <v>45814</v>
      </c>
      <c r="AF10" s="22">
        <v>45083</v>
      </c>
      <c r="AI10" s="23"/>
      <c r="AJ10" s="32"/>
      <c r="AL10" t="s">
        <v>47</v>
      </c>
      <c r="AM10" s="8">
        <v>14.58</v>
      </c>
      <c r="AP10" s="34"/>
    </row>
    <row r="11" spans="1:42" x14ac:dyDescent="0.3">
      <c r="A11" s="76">
        <v>45664</v>
      </c>
      <c r="B11" s="22">
        <v>44933</v>
      </c>
      <c r="E11" s="23"/>
      <c r="G11" s="76">
        <v>45695</v>
      </c>
      <c r="H11" s="22">
        <v>44964</v>
      </c>
      <c r="K11" s="23"/>
      <c r="M11" s="76">
        <v>45723</v>
      </c>
      <c r="N11" s="22">
        <v>44992</v>
      </c>
      <c r="Q11" s="23"/>
      <c r="S11" s="21">
        <v>45754</v>
      </c>
      <c r="T11" s="22">
        <v>45023</v>
      </c>
      <c r="W11" s="23"/>
      <c r="Y11" s="21">
        <v>45784</v>
      </c>
      <c r="Z11" s="123">
        <v>45053</v>
      </c>
      <c r="AA11" s="124"/>
      <c r="AB11" s="124"/>
      <c r="AC11" s="125"/>
      <c r="AE11" s="67">
        <v>45815</v>
      </c>
      <c r="AF11" s="68">
        <v>45084</v>
      </c>
      <c r="AG11" s="69"/>
      <c r="AH11" s="69"/>
      <c r="AI11" s="70"/>
      <c r="AJ11" s="32"/>
      <c r="AL11" t="s">
        <v>44</v>
      </c>
      <c r="AM11" s="8">
        <v>0.83</v>
      </c>
      <c r="AN11" s="8">
        <f>AM10-AM11</f>
        <v>13.75</v>
      </c>
      <c r="AO11" t="s">
        <v>53</v>
      </c>
      <c r="AP11" s="34"/>
    </row>
    <row r="12" spans="1:42" x14ac:dyDescent="0.3">
      <c r="A12" s="76">
        <v>45665</v>
      </c>
      <c r="B12" s="22">
        <v>44934</v>
      </c>
      <c r="E12" s="23"/>
      <c r="G12" s="67">
        <v>45696</v>
      </c>
      <c r="H12" s="68">
        <v>44965</v>
      </c>
      <c r="I12" s="69"/>
      <c r="J12" s="69"/>
      <c r="K12" s="70"/>
      <c r="M12" s="67">
        <v>45724</v>
      </c>
      <c r="N12" s="68">
        <v>44993</v>
      </c>
      <c r="O12" s="69"/>
      <c r="P12" s="69"/>
      <c r="Q12" s="70"/>
      <c r="S12" s="21">
        <v>45755</v>
      </c>
      <c r="T12" s="22">
        <v>45024</v>
      </c>
      <c r="W12" s="23"/>
      <c r="Y12" s="27">
        <v>45785</v>
      </c>
      <c r="Z12" s="28">
        <v>45054</v>
      </c>
      <c r="AA12" s="3"/>
      <c r="AB12" s="3"/>
      <c r="AC12" s="29"/>
      <c r="AE12" s="67">
        <v>45816</v>
      </c>
      <c r="AF12" s="68">
        <v>45085</v>
      </c>
      <c r="AG12" s="69"/>
      <c r="AH12" s="69"/>
      <c r="AI12" s="70"/>
      <c r="AJ12" s="32"/>
      <c r="AP12" s="34"/>
    </row>
    <row r="13" spans="1:42" x14ac:dyDescent="0.3">
      <c r="A13" s="76">
        <v>45666</v>
      </c>
      <c r="B13" s="22">
        <v>44935</v>
      </c>
      <c r="E13" s="23"/>
      <c r="G13" s="67">
        <v>45697</v>
      </c>
      <c r="H13" s="68">
        <v>44966</v>
      </c>
      <c r="I13" s="69"/>
      <c r="J13" s="69"/>
      <c r="K13" s="70"/>
      <c r="M13" s="67">
        <v>45725</v>
      </c>
      <c r="N13" s="68">
        <v>44994</v>
      </c>
      <c r="O13" s="69"/>
      <c r="P13" s="69"/>
      <c r="Q13" s="70"/>
      <c r="S13" s="21">
        <v>45756</v>
      </c>
      <c r="T13" s="22">
        <v>45025</v>
      </c>
      <c r="W13" s="23"/>
      <c r="Y13" s="21">
        <v>45786</v>
      </c>
      <c r="Z13" s="123">
        <v>45055</v>
      </c>
      <c r="AA13" s="124"/>
      <c r="AB13" s="124"/>
      <c r="AC13" s="125"/>
      <c r="AE13" s="27">
        <v>45817</v>
      </c>
      <c r="AF13" s="28">
        <v>45086</v>
      </c>
      <c r="AG13" s="3"/>
      <c r="AH13" s="3"/>
      <c r="AI13" s="29"/>
      <c r="AJ13" s="32"/>
      <c r="AK13" s="101" t="s">
        <v>39</v>
      </c>
      <c r="AL13" s="101" t="s">
        <v>45</v>
      </c>
      <c r="AM13" s="101"/>
      <c r="AN13" s="115">
        <f>AN8+AN11</f>
        <v>13.75</v>
      </c>
      <c r="AP13" s="34"/>
    </row>
    <row r="14" spans="1:42" x14ac:dyDescent="0.3">
      <c r="A14" s="76">
        <v>45667</v>
      </c>
      <c r="B14" s="22">
        <v>44936</v>
      </c>
      <c r="E14" s="23"/>
      <c r="G14" s="21">
        <v>45698</v>
      </c>
      <c r="H14" s="22">
        <v>44967</v>
      </c>
      <c r="K14" s="23"/>
      <c r="M14" s="21">
        <v>45726</v>
      </c>
      <c r="N14" s="22">
        <v>44995</v>
      </c>
      <c r="Q14" s="23"/>
      <c r="S14" s="21">
        <v>45757</v>
      </c>
      <c r="T14" s="22">
        <v>45026</v>
      </c>
      <c r="W14" s="23"/>
      <c r="Y14" s="67">
        <v>45787</v>
      </c>
      <c r="Z14" s="68">
        <v>45056</v>
      </c>
      <c r="AA14" s="69"/>
      <c r="AB14" s="69"/>
      <c r="AC14" s="70"/>
      <c r="AE14" s="76">
        <v>45818</v>
      </c>
      <c r="AF14" s="22">
        <v>45087</v>
      </c>
      <c r="AI14" s="23"/>
      <c r="AJ14" s="32"/>
      <c r="AK14" s="81"/>
      <c r="AL14" s="81"/>
      <c r="AM14" s="114"/>
      <c r="AN14" s="81"/>
      <c r="AP14" s="34"/>
    </row>
    <row r="15" spans="1:42" x14ac:dyDescent="0.3">
      <c r="A15" s="67">
        <v>45668</v>
      </c>
      <c r="B15" s="68">
        <v>44937</v>
      </c>
      <c r="C15" s="69"/>
      <c r="D15" s="69"/>
      <c r="E15" s="70"/>
      <c r="G15" s="21">
        <v>45699</v>
      </c>
      <c r="H15" s="22">
        <v>44968</v>
      </c>
      <c r="K15" s="23"/>
      <c r="M15" s="21">
        <v>45727</v>
      </c>
      <c r="N15" s="22">
        <v>44996</v>
      </c>
      <c r="Q15" s="23"/>
      <c r="S15" s="21">
        <v>45758</v>
      </c>
      <c r="T15" s="22">
        <v>45027</v>
      </c>
      <c r="W15" s="23"/>
      <c r="Y15" s="67">
        <v>45788</v>
      </c>
      <c r="Z15" s="68">
        <v>45057</v>
      </c>
      <c r="AA15" s="69"/>
      <c r="AB15" s="69"/>
      <c r="AC15" s="70"/>
      <c r="AE15" s="76">
        <v>45819</v>
      </c>
      <c r="AF15" s="22">
        <v>45088</v>
      </c>
      <c r="AI15" s="23"/>
      <c r="AJ15" s="32"/>
      <c r="AK15" s="81"/>
      <c r="AL15" s="81"/>
      <c r="AM15" s="114"/>
      <c r="AN15" s="81"/>
      <c r="AP15" s="34"/>
    </row>
    <row r="16" spans="1:42" x14ac:dyDescent="0.3">
      <c r="A16" s="67">
        <v>45669</v>
      </c>
      <c r="B16" s="68">
        <v>44938</v>
      </c>
      <c r="C16" s="69"/>
      <c r="D16" s="69"/>
      <c r="E16" s="70"/>
      <c r="G16" s="21">
        <v>45700</v>
      </c>
      <c r="H16" s="22">
        <v>44969</v>
      </c>
      <c r="K16" s="23"/>
      <c r="M16" s="21">
        <v>45728</v>
      </c>
      <c r="N16" s="22">
        <v>44997</v>
      </c>
      <c r="Q16" s="23"/>
      <c r="S16" s="67">
        <v>45759</v>
      </c>
      <c r="T16" s="68">
        <v>45028</v>
      </c>
      <c r="U16" s="69"/>
      <c r="V16" s="69"/>
      <c r="W16" s="70"/>
      <c r="Y16" s="76">
        <v>45789</v>
      </c>
      <c r="Z16" s="22">
        <v>45058</v>
      </c>
      <c r="AC16" s="23"/>
      <c r="AE16" s="76">
        <v>45820</v>
      </c>
      <c r="AF16" s="22">
        <v>45089</v>
      </c>
      <c r="AI16" s="23"/>
      <c r="AJ16" s="32"/>
      <c r="AP16" s="34"/>
    </row>
    <row r="17" spans="1:42" x14ac:dyDescent="0.3">
      <c r="A17" s="21">
        <v>45670</v>
      </c>
      <c r="B17" s="22">
        <v>44939</v>
      </c>
      <c r="E17" s="23"/>
      <c r="G17" s="21">
        <v>45701</v>
      </c>
      <c r="H17" s="22">
        <v>44970</v>
      </c>
      <c r="K17" s="23"/>
      <c r="M17" s="21">
        <v>45729</v>
      </c>
      <c r="N17" s="22">
        <v>44998</v>
      </c>
      <c r="Q17" s="23"/>
      <c r="S17" s="67">
        <v>45760</v>
      </c>
      <c r="T17" s="68">
        <v>45029</v>
      </c>
      <c r="U17" s="69"/>
      <c r="V17" s="69"/>
      <c r="W17" s="70"/>
      <c r="Y17" s="76">
        <v>45790</v>
      </c>
      <c r="Z17" s="22">
        <v>45059</v>
      </c>
      <c r="AC17" s="23"/>
      <c r="AE17" s="76">
        <v>45821</v>
      </c>
      <c r="AF17" s="22">
        <v>45090</v>
      </c>
      <c r="AI17" s="23"/>
      <c r="AJ17" s="32"/>
      <c r="AP17" s="34"/>
    </row>
    <row r="18" spans="1:42" x14ac:dyDescent="0.3">
      <c r="A18" s="21">
        <v>45671</v>
      </c>
      <c r="B18" s="22">
        <v>44940</v>
      </c>
      <c r="E18" s="23"/>
      <c r="G18" s="21">
        <v>45702</v>
      </c>
      <c r="H18" s="22">
        <v>44971</v>
      </c>
      <c r="K18" s="23"/>
      <c r="M18" s="21">
        <v>45730</v>
      </c>
      <c r="N18" s="22">
        <v>44999</v>
      </c>
      <c r="Q18" s="23"/>
      <c r="S18" s="76">
        <v>45761</v>
      </c>
      <c r="T18" s="22">
        <v>45030</v>
      </c>
      <c r="W18" s="23"/>
      <c r="Y18" s="76">
        <v>45791</v>
      </c>
      <c r="Z18" s="22">
        <v>45060</v>
      </c>
      <c r="AC18" s="23"/>
      <c r="AE18" s="67">
        <v>45822</v>
      </c>
      <c r="AF18" s="68">
        <v>45091</v>
      </c>
      <c r="AG18" s="69"/>
      <c r="AH18" s="69"/>
      <c r="AI18" s="70"/>
      <c r="AJ18" s="32"/>
      <c r="AP18" s="34"/>
    </row>
    <row r="19" spans="1:42" x14ac:dyDescent="0.3">
      <c r="A19" s="21">
        <v>45672</v>
      </c>
      <c r="B19" s="22">
        <v>44941</v>
      </c>
      <c r="E19" s="23"/>
      <c r="G19" s="67">
        <v>45703</v>
      </c>
      <c r="H19" s="68">
        <v>44972</v>
      </c>
      <c r="I19" s="69"/>
      <c r="J19" s="69"/>
      <c r="K19" s="70"/>
      <c r="M19" s="67">
        <v>45731</v>
      </c>
      <c r="N19" s="68">
        <v>45000</v>
      </c>
      <c r="O19" s="69"/>
      <c r="P19" s="69"/>
      <c r="Q19" s="70"/>
      <c r="S19" s="76">
        <v>45762</v>
      </c>
      <c r="T19" s="22">
        <v>45031</v>
      </c>
      <c r="W19" s="23"/>
      <c r="Y19" s="76">
        <v>45792</v>
      </c>
      <c r="Z19" s="22">
        <v>45061</v>
      </c>
      <c r="AC19" s="23"/>
      <c r="AE19" s="67">
        <v>45823</v>
      </c>
      <c r="AF19" s="68">
        <v>45092</v>
      </c>
      <c r="AG19" s="69"/>
      <c r="AH19" s="69"/>
      <c r="AI19" s="70"/>
      <c r="AJ19" s="32"/>
      <c r="AL19" s="9"/>
      <c r="AP19" s="34"/>
    </row>
    <row r="20" spans="1:42" x14ac:dyDescent="0.3">
      <c r="A20" s="21">
        <v>45673</v>
      </c>
      <c r="B20" s="22">
        <v>44942</v>
      </c>
      <c r="E20" s="23"/>
      <c r="G20" s="67">
        <v>45704</v>
      </c>
      <c r="H20" s="68">
        <v>44973</v>
      </c>
      <c r="I20" s="69"/>
      <c r="J20" s="69"/>
      <c r="K20" s="70"/>
      <c r="M20" s="67">
        <v>45732</v>
      </c>
      <c r="N20" s="68">
        <v>45001</v>
      </c>
      <c r="O20" s="69"/>
      <c r="P20" s="69"/>
      <c r="Q20" s="70"/>
      <c r="S20" s="76">
        <v>45763</v>
      </c>
      <c r="T20" s="22">
        <v>45032</v>
      </c>
      <c r="W20" s="23"/>
      <c r="Y20" s="76">
        <v>45793</v>
      </c>
      <c r="Z20" s="22">
        <v>45062</v>
      </c>
      <c r="AC20" s="23"/>
      <c r="AE20" s="21">
        <v>45824</v>
      </c>
      <c r="AF20" s="22">
        <v>45093</v>
      </c>
      <c r="AI20" s="23"/>
      <c r="AJ20" s="32"/>
      <c r="AL20" s="9"/>
      <c r="AP20" s="34"/>
    </row>
    <row r="21" spans="1:42" x14ac:dyDescent="0.3">
      <c r="A21" s="21">
        <v>45674</v>
      </c>
      <c r="B21" s="22">
        <v>44943</v>
      </c>
      <c r="E21" s="23"/>
      <c r="G21" s="76">
        <v>45705</v>
      </c>
      <c r="H21" s="22">
        <v>44974</v>
      </c>
      <c r="K21" s="23"/>
      <c r="M21" s="76">
        <v>45733</v>
      </c>
      <c r="N21" s="22">
        <v>45002</v>
      </c>
      <c r="Q21" s="23"/>
      <c r="S21" s="76">
        <v>45764</v>
      </c>
      <c r="T21" s="22">
        <v>45033</v>
      </c>
      <c r="W21" s="23"/>
      <c r="Y21" s="67">
        <v>45794</v>
      </c>
      <c r="Z21" s="68">
        <v>45063</v>
      </c>
      <c r="AA21" s="69"/>
      <c r="AB21" s="69"/>
      <c r="AC21" s="70"/>
      <c r="AE21" s="21">
        <v>45825</v>
      </c>
      <c r="AF21" s="22">
        <v>45094</v>
      </c>
      <c r="AI21" s="23"/>
      <c r="AJ21" s="32"/>
      <c r="AP21" s="34"/>
    </row>
    <row r="22" spans="1:42" x14ac:dyDescent="0.3">
      <c r="A22" s="67">
        <v>45675</v>
      </c>
      <c r="B22" s="68">
        <v>44944</v>
      </c>
      <c r="C22" s="69"/>
      <c r="D22" s="69"/>
      <c r="E22" s="70"/>
      <c r="G22" s="76">
        <v>45706</v>
      </c>
      <c r="H22" s="22">
        <v>44975</v>
      </c>
      <c r="K22" s="23"/>
      <c r="M22" s="76">
        <v>45734</v>
      </c>
      <c r="N22" s="22">
        <v>45003</v>
      </c>
      <c r="Q22" s="23"/>
      <c r="S22" s="76">
        <v>45765</v>
      </c>
      <c r="T22" s="22">
        <v>45034</v>
      </c>
      <c r="W22" s="23"/>
      <c r="Y22" s="67">
        <v>45795</v>
      </c>
      <c r="Z22" s="68">
        <v>45064</v>
      </c>
      <c r="AA22" s="69"/>
      <c r="AB22" s="69"/>
      <c r="AC22" s="70"/>
      <c r="AE22" s="21">
        <v>45826</v>
      </c>
      <c r="AF22" s="22">
        <v>45095</v>
      </c>
      <c r="AI22" s="23"/>
      <c r="AJ22" s="32"/>
      <c r="AP22" s="34"/>
    </row>
    <row r="23" spans="1:42" x14ac:dyDescent="0.3">
      <c r="A23" s="67">
        <v>45676</v>
      </c>
      <c r="B23" s="68">
        <v>44945</v>
      </c>
      <c r="C23" s="69"/>
      <c r="D23" s="69"/>
      <c r="E23" s="70"/>
      <c r="G23" s="76">
        <v>45707</v>
      </c>
      <c r="H23" s="22">
        <v>44976</v>
      </c>
      <c r="K23" s="23"/>
      <c r="M23" s="76">
        <v>45735</v>
      </c>
      <c r="N23" s="22">
        <v>45004</v>
      </c>
      <c r="Q23" s="23"/>
      <c r="S23" s="67">
        <v>45759</v>
      </c>
      <c r="T23" s="68">
        <v>45035</v>
      </c>
      <c r="U23" s="69"/>
      <c r="V23" s="69"/>
      <c r="W23" s="70"/>
      <c r="Y23" s="21">
        <v>45796</v>
      </c>
      <c r="Z23" s="22">
        <v>45065</v>
      </c>
      <c r="AC23" s="23"/>
      <c r="AE23" s="21">
        <v>45827</v>
      </c>
      <c r="AF23" s="22">
        <v>45096</v>
      </c>
      <c r="AI23" s="23"/>
      <c r="AJ23" s="32"/>
      <c r="AP23" s="34"/>
    </row>
    <row r="24" spans="1:42" x14ac:dyDescent="0.3">
      <c r="A24" s="76">
        <v>45677</v>
      </c>
      <c r="B24" s="22">
        <v>44946</v>
      </c>
      <c r="E24" s="23"/>
      <c r="G24" s="76">
        <v>45708</v>
      </c>
      <c r="H24" s="22">
        <v>44977</v>
      </c>
      <c r="K24" s="23"/>
      <c r="M24" s="76">
        <v>45736</v>
      </c>
      <c r="N24" s="22">
        <v>45005</v>
      </c>
      <c r="Q24" s="23"/>
      <c r="S24" s="67">
        <v>45767</v>
      </c>
      <c r="T24" s="68">
        <v>45036</v>
      </c>
      <c r="U24" s="69"/>
      <c r="V24" s="69"/>
      <c r="W24" s="70"/>
      <c r="Y24" s="21">
        <v>45797</v>
      </c>
      <c r="Z24" s="22">
        <v>45066</v>
      </c>
      <c r="AC24" s="23"/>
      <c r="AE24" s="21">
        <v>45828</v>
      </c>
      <c r="AF24" s="22">
        <v>45097</v>
      </c>
      <c r="AI24" s="23"/>
      <c r="AJ24" s="32"/>
      <c r="AP24" s="34"/>
    </row>
    <row r="25" spans="1:42" x14ac:dyDescent="0.3">
      <c r="A25" s="76">
        <v>45678</v>
      </c>
      <c r="B25" s="22">
        <v>44947</v>
      </c>
      <c r="E25" s="23"/>
      <c r="G25" s="76">
        <v>45709</v>
      </c>
      <c r="H25" s="22">
        <v>44978</v>
      </c>
      <c r="K25" s="23"/>
      <c r="M25" s="76">
        <v>45737</v>
      </c>
      <c r="N25" s="22">
        <v>45006</v>
      </c>
      <c r="Q25" s="23"/>
      <c r="S25" s="27">
        <v>45768</v>
      </c>
      <c r="T25" s="28">
        <v>45037</v>
      </c>
      <c r="U25" s="3"/>
      <c r="V25" s="3"/>
      <c r="W25" s="29"/>
      <c r="Y25" s="21">
        <v>45798</v>
      </c>
      <c r="Z25" s="22">
        <v>45067</v>
      </c>
      <c r="AC25" s="23"/>
      <c r="AE25" s="67">
        <v>45829</v>
      </c>
      <c r="AF25" s="68">
        <v>45098</v>
      </c>
      <c r="AG25" s="69"/>
      <c r="AH25" s="69"/>
      <c r="AI25" s="70"/>
      <c r="AJ25" s="32"/>
      <c r="AP25" s="34"/>
    </row>
    <row r="26" spans="1:42" x14ac:dyDescent="0.3">
      <c r="A26" s="76">
        <v>45679</v>
      </c>
      <c r="B26" s="22">
        <v>44948</v>
      </c>
      <c r="E26" s="23"/>
      <c r="G26" s="67">
        <v>45710</v>
      </c>
      <c r="H26" s="68">
        <v>44979</v>
      </c>
      <c r="I26" s="69"/>
      <c r="J26" s="69"/>
      <c r="K26" s="70"/>
      <c r="L26" s="69"/>
      <c r="M26" s="67">
        <v>45738</v>
      </c>
      <c r="N26" s="68">
        <v>45007</v>
      </c>
      <c r="O26" s="69"/>
      <c r="P26" s="69"/>
      <c r="Q26" s="70"/>
      <c r="S26" s="21">
        <v>45769</v>
      </c>
      <c r="T26" s="22">
        <v>45038</v>
      </c>
      <c r="W26" s="23"/>
      <c r="Y26" s="21">
        <v>45799</v>
      </c>
      <c r="Z26" s="22">
        <v>45068</v>
      </c>
      <c r="AC26" s="23"/>
      <c r="AE26" s="67">
        <v>45830</v>
      </c>
      <c r="AF26" s="68">
        <v>45099</v>
      </c>
      <c r="AG26" s="69"/>
      <c r="AH26" s="69"/>
      <c r="AI26" s="70"/>
      <c r="AJ26" s="32"/>
      <c r="AP26" s="34"/>
    </row>
    <row r="27" spans="1:42" x14ac:dyDescent="0.3">
      <c r="A27" s="76">
        <v>45680</v>
      </c>
      <c r="B27" s="22">
        <v>44949</v>
      </c>
      <c r="E27" s="23"/>
      <c r="G27" s="67">
        <v>45711</v>
      </c>
      <c r="H27" s="68">
        <v>44980</v>
      </c>
      <c r="I27" s="69"/>
      <c r="J27" s="69"/>
      <c r="K27" s="70"/>
      <c r="L27" s="69"/>
      <c r="M27" s="67">
        <v>45739</v>
      </c>
      <c r="N27" s="68">
        <v>45008</v>
      </c>
      <c r="O27" s="69"/>
      <c r="P27" s="69"/>
      <c r="Q27" s="70"/>
      <c r="S27" s="21">
        <v>45770</v>
      </c>
      <c r="T27" s="22">
        <v>45039</v>
      </c>
      <c r="W27" s="23"/>
      <c r="Y27" s="21">
        <v>45800</v>
      </c>
      <c r="Z27" s="22">
        <v>45069</v>
      </c>
      <c r="AC27" s="23"/>
      <c r="AE27" s="76">
        <v>45831</v>
      </c>
      <c r="AF27" s="22">
        <v>45100</v>
      </c>
      <c r="AI27" s="23"/>
      <c r="AJ27" s="32"/>
      <c r="AP27" s="34"/>
    </row>
    <row r="28" spans="1:42" x14ac:dyDescent="0.3">
      <c r="A28" s="76">
        <v>45681</v>
      </c>
      <c r="B28" s="22">
        <v>44950</v>
      </c>
      <c r="E28" s="23"/>
      <c r="G28" s="21">
        <v>45712</v>
      </c>
      <c r="H28" s="22">
        <v>44981</v>
      </c>
      <c r="K28" s="23"/>
      <c r="M28" s="21">
        <v>45740</v>
      </c>
      <c r="N28" s="22">
        <v>45009</v>
      </c>
      <c r="Q28" s="23"/>
      <c r="S28" s="21">
        <v>45771</v>
      </c>
      <c r="T28" s="22">
        <v>45040</v>
      </c>
      <c r="W28" s="23"/>
      <c r="Y28" s="67">
        <v>45801</v>
      </c>
      <c r="Z28" s="68">
        <v>45070</v>
      </c>
      <c r="AA28" s="69"/>
      <c r="AB28" s="69"/>
      <c r="AC28" s="70"/>
      <c r="AE28" s="76">
        <v>45832</v>
      </c>
      <c r="AF28" s="22">
        <v>45101</v>
      </c>
      <c r="AI28" s="23"/>
      <c r="AJ28" s="32"/>
      <c r="AP28" s="34"/>
    </row>
    <row r="29" spans="1:42" x14ac:dyDescent="0.3">
      <c r="A29" s="67">
        <v>45682</v>
      </c>
      <c r="B29" s="68">
        <v>44951</v>
      </c>
      <c r="C29" s="69"/>
      <c r="D29" s="69"/>
      <c r="E29" s="70"/>
      <c r="G29" s="21">
        <v>45713</v>
      </c>
      <c r="H29" s="22">
        <v>44982</v>
      </c>
      <c r="K29" s="23"/>
      <c r="M29" s="21">
        <v>45741</v>
      </c>
      <c r="N29" s="22">
        <v>45010</v>
      </c>
      <c r="Q29" s="23"/>
      <c r="S29" s="21">
        <v>45772</v>
      </c>
      <c r="T29" s="22">
        <v>45041</v>
      </c>
      <c r="W29" s="23"/>
      <c r="Y29" s="67">
        <v>45802</v>
      </c>
      <c r="Z29" s="68">
        <v>45071</v>
      </c>
      <c r="AA29" s="69"/>
      <c r="AB29" s="69"/>
      <c r="AC29" s="70"/>
      <c r="AE29" s="76">
        <v>45833</v>
      </c>
      <c r="AF29" s="22">
        <v>45102</v>
      </c>
      <c r="AI29" s="23"/>
      <c r="AJ29" s="32"/>
      <c r="AP29" s="34"/>
    </row>
    <row r="30" spans="1:42" x14ac:dyDescent="0.3">
      <c r="A30" s="67">
        <v>45683</v>
      </c>
      <c r="B30" s="68">
        <v>44952</v>
      </c>
      <c r="C30" s="69"/>
      <c r="D30" s="69"/>
      <c r="E30" s="70"/>
      <c r="G30" s="21">
        <v>45714</v>
      </c>
      <c r="H30" s="22">
        <v>44983</v>
      </c>
      <c r="K30" s="23"/>
      <c r="M30" s="21">
        <v>45742</v>
      </c>
      <c r="N30" s="22">
        <v>45011</v>
      </c>
      <c r="Q30" s="23"/>
      <c r="S30" s="67">
        <v>45773</v>
      </c>
      <c r="T30" s="68">
        <v>45042</v>
      </c>
      <c r="U30" s="69"/>
      <c r="V30" s="69"/>
      <c r="W30" s="70"/>
      <c r="Y30" s="76">
        <v>45803</v>
      </c>
      <c r="Z30" s="22">
        <v>45072</v>
      </c>
      <c r="AC30" s="120" t="s">
        <v>39</v>
      </c>
      <c r="AE30" s="76">
        <v>45834</v>
      </c>
      <c r="AF30" s="22">
        <v>45103</v>
      </c>
      <c r="AI30" s="23"/>
      <c r="AJ30" s="32"/>
      <c r="AP30" s="34"/>
    </row>
    <row r="31" spans="1:42" x14ac:dyDescent="0.3">
      <c r="A31" s="21">
        <v>45684</v>
      </c>
      <c r="B31" s="22">
        <v>44953</v>
      </c>
      <c r="E31" s="23"/>
      <c r="G31" s="21">
        <v>45715</v>
      </c>
      <c r="H31" s="22">
        <v>44984</v>
      </c>
      <c r="K31" s="23"/>
      <c r="M31" s="21">
        <v>45743</v>
      </c>
      <c r="N31" s="22">
        <v>45012</v>
      </c>
      <c r="Q31" s="23"/>
      <c r="S31" s="67">
        <v>45774</v>
      </c>
      <c r="T31" s="68">
        <v>45043</v>
      </c>
      <c r="U31" s="69"/>
      <c r="V31" s="69"/>
      <c r="W31" s="70"/>
      <c r="Y31" s="76">
        <v>45804</v>
      </c>
      <c r="Z31" s="22">
        <v>45073</v>
      </c>
      <c r="AC31" s="120" t="s">
        <v>39</v>
      </c>
      <c r="AE31" s="76">
        <v>45835</v>
      </c>
      <c r="AF31" s="22">
        <v>45104</v>
      </c>
      <c r="AI31" s="23"/>
      <c r="AJ31" s="32"/>
      <c r="AP31" s="34"/>
    </row>
    <row r="32" spans="1:42" x14ac:dyDescent="0.3">
      <c r="A32" s="21">
        <v>45685</v>
      </c>
      <c r="B32" s="22">
        <v>44954</v>
      </c>
      <c r="E32" s="23"/>
      <c r="G32" s="21">
        <v>45716</v>
      </c>
      <c r="H32" s="22">
        <v>44985</v>
      </c>
      <c r="K32" s="23"/>
      <c r="M32" s="21">
        <v>45744</v>
      </c>
      <c r="N32" s="22">
        <v>45013</v>
      </c>
      <c r="Q32" s="23"/>
      <c r="S32" s="76">
        <v>45775</v>
      </c>
      <c r="T32" s="22">
        <v>45044</v>
      </c>
      <c r="W32" s="23"/>
      <c r="Y32" s="76">
        <v>45805</v>
      </c>
      <c r="Z32" s="22">
        <v>45074</v>
      </c>
      <c r="AC32" s="120" t="s">
        <v>39</v>
      </c>
      <c r="AE32" s="67">
        <v>45836</v>
      </c>
      <c r="AF32" s="68">
        <v>45105</v>
      </c>
      <c r="AG32" s="69"/>
      <c r="AH32" s="69"/>
      <c r="AI32" s="70"/>
      <c r="AJ32" s="32"/>
      <c r="AP32" s="34"/>
    </row>
    <row r="33" spans="1:42" x14ac:dyDescent="0.3">
      <c r="A33" s="21">
        <v>45686</v>
      </c>
      <c r="B33" s="22">
        <v>44955</v>
      </c>
      <c r="E33" s="23"/>
      <c r="G33" s="21"/>
      <c r="H33" s="22"/>
      <c r="K33" s="23"/>
      <c r="M33" s="67">
        <v>45745</v>
      </c>
      <c r="N33" s="68">
        <v>45014</v>
      </c>
      <c r="O33" s="69"/>
      <c r="P33" s="69"/>
      <c r="Q33" s="70"/>
      <c r="S33" s="76">
        <v>45776</v>
      </c>
      <c r="T33" s="22">
        <v>45045</v>
      </c>
      <c r="W33" s="23"/>
      <c r="Y33" s="27">
        <v>45806</v>
      </c>
      <c r="Z33" s="28">
        <v>45075</v>
      </c>
      <c r="AA33" s="3"/>
      <c r="AB33" s="3"/>
      <c r="AC33" s="29"/>
      <c r="AE33" s="67">
        <v>45837</v>
      </c>
      <c r="AF33" s="68">
        <v>45106</v>
      </c>
      <c r="AG33" s="69"/>
      <c r="AH33" s="69"/>
      <c r="AI33" s="70"/>
      <c r="AJ33" s="32"/>
      <c r="AP33" s="34"/>
    </row>
    <row r="34" spans="1:42" x14ac:dyDescent="0.3">
      <c r="A34" s="21">
        <v>45687</v>
      </c>
      <c r="B34" s="22">
        <v>44956</v>
      </c>
      <c r="E34" s="23"/>
      <c r="G34" s="21"/>
      <c r="H34" s="22"/>
      <c r="K34" s="23"/>
      <c r="M34" s="67">
        <v>45746</v>
      </c>
      <c r="N34" s="68">
        <v>45015</v>
      </c>
      <c r="O34" s="69"/>
      <c r="P34" s="69"/>
      <c r="Q34" s="70"/>
      <c r="S34" s="76">
        <v>45777</v>
      </c>
      <c r="T34" s="22">
        <v>45046</v>
      </c>
      <c r="W34" s="23"/>
      <c r="Y34" s="76">
        <v>45807</v>
      </c>
      <c r="Z34" s="22">
        <v>45076</v>
      </c>
      <c r="AC34" s="120" t="s">
        <v>39</v>
      </c>
      <c r="AE34" s="21">
        <v>45838</v>
      </c>
      <c r="AF34" s="22">
        <v>45107</v>
      </c>
      <c r="AI34" s="23"/>
      <c r="AJ34" s="32"/>
      <c r="AP34" s="34"/>
    </row>
    <row r="35" spans="1:42" x14ac:dyDescent="0.3">
      <c r="A35" s="21">
        <v>45688</v>
      </c>
      <c r="B35" s="22">
        <v>44957</v>
      </c>
      <c r="E35" s="23"/>
      <c r="G35" s="21"/>
      <c r="H35" s="22"/>
      <c r="K35" s="23"/>
      <c r="M35" s="76">
        <v>45747</v>
      </c>
      <c r="N35" s="22">
        <v>45016</v>
      </c>
      <c r="Q35" s="23"/>
      <c r="S35" s="21"/>
      <c r="T35" s="22"/>
      <c r="W35" s="23"/>
      <c r="Y35" s="67">
        <v>45808</v>
      </c>
      <c r="Z35" s="68">
        <v>45077</v>
      </c>
      <c r="AA35" s="69"/>
      <c r="AB35" s="69"/>
      <c r="AC35" s="70"/>
      <c r="AE35" s="21"/>
      <c r="AF35" s="22"/>
      <c r="AI35" s="23"/>
      <c r="AJ35" s="32"/>
      <c r="AP35" s="34"/>
    </row>
    <row r="36" spans="1:42" s="34" customFormat="1" ht="12" x14ac:dyDescent="0.25">
      <c r="A36" s="53" t="s">
        <v>38</v>
      </c>
      <c r="B36" s="54"/>
      <c r="C36" s="49"/>
      <c r="D36" s="49"/>
      <c r="E36" s="50"/>
      <c r="G36" s="53" t="s">
        <v>38</v>
      </c>
      <c r="H36" s="54"/>
      <c r="I36" s="49"/>
      <c r="J36" s="49"/>
      <c r="K36" s="50"/>
      <c r="M36" s="53" t="s">
        <v>38</v>
      </c>
      <c r="N36" s="54"/>
      <c r="O36" s="49"/>
      <c r="P36" s="49"/>
      <c r="Q36" s="48"/>
      <c r="S36" s="53" t="s">
        <v>38</v>
      </c>
      <c r="T36" s="54"/>
      <c r="U36" s="49"/>
      <c r="V36" s="49"/>
      <c r="W36" s="48"/>
      <c r="Y36" s="53" t="s">
        <v>38</v>
      </c>
      <c r="Z36" s="54"/>
      <c r="AA36" s="49"/>
      <c r="AB36" s="49"/>
      <c r="AC36" s="48"/>
      <c r="AE36" s="53" t="s">
        <v>38</v>
      </c>
      <c r="AF36" s="54"/>
      <c r="AG36" s="49"/>
      <c r="AH36" s="49"/>
      <c r="AI36" s="48"/>
    </row>
    <row r="37" spans="1:42" s="34" customFormat="1" ht="12" x14ac:dyDescent="0.25">
      <c r="A37" s="82" t="s">
        <v>39</v>
      </c>
      <c r="B37" s="83">
        <f>COUNTIF(E5:E35,A37)</f>
        <v>2</v>
      </c>
      <c r="C37" s="83"/>
      <c r="D37" s="91">
        <v>2.5</v>
      </c>
      <c r="E37" s="93">
        <f>'2024'!AI74+'2025'!D37</f>
        <v>20</v>
      </c>
      <c r="G37" s="82" t="s">
        <v>39</v>
      </c>
      <c r="H37" s="83">
        <f>COUNTIF(K5:K35,G37)</f>
        <v>0</v>
      </c>
      <c r="I37" s="83"/>
      <c r="J37" s="91">
        <v>2.5</v>
      </c>
      <c r="K37" s="93">
        <f>E37+J37</f>
        <v>22.5</v>
      </c>
      <c r="M37" s="82" t="s">
        <v>39</v>
      </c>
      <c r="N37" s="83">
        <f>COUNTIF(Q5:Q35,M37)</f>
        <v>0</v>
      </c>
      <c r="O37" s="83"/>
      <c r="P37" s="91">
        <v>2.5</v>
      </c>
      <c r="Q37" s="85"/>
      <c r="S37" s="82" t="s">
        <v>39</v>
      </c>
      <c r="T37" s="83">
        <f>COUNTIF(W5:W35,S37)</f>
        <v>0</v>
      </c>
      <c r="U37" s="83"/>
      <c r="V37" s="91">
        <v>2.5</v>
      </c>
      <c r="W37" s="85"/>
      <c r="Y37" s="82" t="s">
        <v>39</v>
      </c>
      <c r="Z37" s="83">
        <f>COUNTIF(AC5:AC35,Y37)</f>
        <v>4</v>
      </c>
      <c r="AA37" s="83"/>
      <c r="AB37" s="91">
        <v>2.5</v>
      </c>
      <c r="AC37" s="85"/>
      <c r="AE37" s="82" t="s">
        <v>39</v>
      </c>
      <c r="AF37" s="83">
        <f>COUNTIF(AI5:AI35,AE37)</f>
        <v>0</v>
      </c>
      <c r="AG37" s="83"/>
      <c r="AH37" s="91">
        <v>2.5</v>
      </c>
      <c r="AI37" s="85"/>
    </row>
    <row r="38" spans="1:42" x14ac:dyDescent="0.3">
      <c r="A38" s="41" t="s">
        <v>10</v>
      </c>
      <c r="B38" s="42">
        <f>COUNTIF(C5:C35,90)</f>
        <v>0</v>
      </c>
      <c r="C38" s="43">
        <f>SUM(C5:C35)</f>
        <v>0</v>
      </c>
      <c r="D38" s="43">
        <f>SUM(D5:D35)</f>
        <v>0</v>
      </c>
      <c r="E38" s="44">
        <f>SUM(E5:E35)</f>
        <v>0</v>
      </c>
      <c r="G38" s="41" t="s">
        <v>10</v>
      </c>
      <c r="H38" s="42">
        <f>COUNTIF(I5:I35,90)</f>
        <v>0</v>
      </c>
      <c r="I38" s="43">
        <f>SUM(I5:I35)</f>
        <v>0</v>
      </c>
      <c r="J38" s="43">
        <f>SUM(J5:J35)</f>
        <v>0</v>
      </c>
      <c r="K38" s="44">
        <f>SUM(K5:K35)</f>
        <v>0</v>
      </c>
      <c r="M38" s="41" t="s">
        <v>10</v>
      </c>
      <c r="N38" s="42">
        <f>COUNTIF(O5:O35,90)</f>
        <v>0</v>
      </c>
      <c r="O38" s="43">
        <f>SUM(O5:O35)</f>
        <v>0</v>
      </c>
      <c r="P38" s="43">
        <f>SUM(P5:P35)</f>
        <v>0</v>
      </c>
      <c r="Q38" s="44">
        <f>SUM(Q5:Q35)</f>
        <v>0</v>
      </c>
      <c r="S38" s="41" t="s">
        <v>10</v>
      </c>
      <c r="T38" s="42">
        <f>COUNTIF(U5:U35,90)</f>
        <v>0</v>
      </c>
      <c r="U38" s="43">
        <f>SUM(U5:U35)</f>
        <v>0</v>
      </c>
      <c r="V38" s="43">
        <f>SUM(V5:V35)</f>
        <v>0</v>
      </c>
      <c r="W38" s="44">
        <f>SUM(W5:W35)</f>
        <v>0</v>
      </c>
      <c r="Y38" s="41" t="s">
        <v>10</v>
      </c>
      <c r="Z38" s="42">
        <f>COUNTIF(AA5:AA35,90)</f>
        <v>0</v>
      </c>
      <c r="AA38" s="43">
        <f>SUM(AA5:AA35)</f>
        <v>0</v>
      </c>
      <c r="AB38" s="43">
        <f>SUM(AB5:AB35)</f>
        <v>0</v>
      </c>
      <c r="AC38" s="44">
        <f>SUM(AC5:AC35)</f>
        <v>0</v>
      </c>
      <c r="AE38" s="41" t="s">
        <v>10</v>
      </c>
      <c r="AF38" s="42">
        <f>COUNTIF(AG5:AG35,90)</f>
        <v>0</v>
      </c>
      <c r="AG38" s="43">
        <f>SUM(AG5:AG35)</f>
        <v>0</v>
      </c>
      <c r="AH38" s="43">
        <f>SUM(AH5:AH35)</f>
        <v>0</v>
      </c>
      <c r="AI38" s="44">
        <f>SUM(AI5:AI35)</f>
        <v>0</v>
      </c>
      <c r="AJ38" s="32"/>
      <c r="AP38" s="34"/>
    </row>
    <row r="40" spans="1:42" ht="18" x14ac:dyDescent="0.35">
      <c r="A40" s="107">
        <v>45839</v>
      </c>
      <c r="B40" s="108"/>
      <c r="C40" s="108"/>
      <c r="D40" s="108"/>
      <c r="E40" s="109"/>
      <c r="G40" s="107">
        <v>45870</v>
      </c>
      <c r="H40" s="108"/>
      <c r="I40" s="108"/>
      <c r="J40" s="108"/>
      <c r="K40" s="109"/>
      <c r="M40" s="107">
        <v>45901</v>
      </c>
      <c r="N40" s="108"/>
      <c r="O40" s="108"/>
      <c r="P40" s="108"/>
      <c r="Q40" s="109"/>
      <c r="S40" s="107">
        <v>45931</v>
      </c>
      <c r="T40" s="108"/>
      <c r="U40" s="108"/>
      <c r="V40" s="108"/>
      <c r="W40" s="109"/>
      <c r="Y40" s="107">
        <v>45962</v>
      </c>
      <c r="Z40" s="108"/>
      <c r="AA40" s="108"/>
      <c r="AB40" s="108"/>
      <c r="AC40" s="109"/>
      <c r="AE40" s="107">
        <v>45992</v>
      </c>
      <c r="AF40" s="108"/>
      <c r="AG40" s="108"/>
      <c r="AH40" s="108"/>
      <c r="AI40" s="109"/>
    </row>
    <row r="41" spans="1:42" x14ac:dyDescent="0.3">
      <c r="A41" s="10" t="s">
        <v>13</v>
      </c>
      <c r="B41" s="11" t="s">
        <v>12</v>
      </c>
      <c r="C41" s="11" t="s">
        <v>2</v>
      </c>
      <c r="D41" s="11" t="s">
        <v>16</v>
      </c>
      <c r="E41" s="12" t="s">
        <v>11</v>
      </c>
      <c r="G41" s="10" t="s">
        <v>13</v>
      </c>
      <c r="H41" s="11" t="s">
        <v>12</v>
      </c>
      <c r="I41" s="11" t="s">
        <v>2</v>
      </c>
      <c r="J41" s="11" t="s">
        <v>16</v>
      </c>
      <c r="K41" s="12" t="s">
        <v>11</v>
      </c>
      <c r="M41" s="10" t="s">
        <v>13</v>
      </c>
      <c r="N41" s="11" t="s">
        <v>12</v>
      </c>
      <c r="O41" s="11" t="s">
        <v>2</v>
      </c>
      <c r="P41" s="11" t="s">
        <v>16</v>
      </c>
      <c r="Q41" s="12" t="s">
        <v>11</v>
      </c>
      <c r="S41" s="10" t="s">
        <v>13</v>
      </c>
      <c r="T41" s="11" t="s">
        <v>12</v>
      </c>
      <c r="U41" s="11" t="s">
        <v>2</v>
      </c>
      <c r="V41" s="11" t="s">
        <v>16</v>
      </c>
      <c r="W41" s="12" t="s">
        <v>11</v>
      </c>
      <c r="Y41" s="10" t="s">
        <v>13</v>
      </c>
      <c r="Z41" s="11" t="s">
        <v>12</v>
      </c>
      <c r="AA41" s="11" t="s">
        <v>2</v>
      </c>
      <c r="AB41" s="11" t="s">
        <v>16</v>
      </c>
      <c r="AC41" s="12" t="s">
        <v>11</v>
      </c>
      <c r="AE41" s="10" t="s">
        <v>13</v>
      </c>
      <c r="AF41" s="11" t="s">
        <v>12</v>
      </c>
      <c r="AG41" s="11" t="s">
        <v>2</v>
      </c>
      <c r="AH41" s="11" t="s">
        <v>16</v>
      </c>
      <c r="AI41" s="12" t="s">
        <v>11</v>
      </c>
    </row>
    <row r="42" spans="1:42" x14ac:dyDescent="0.3">
      <c r="A42" s="21">
        <v>45839</v>
      </c>
      <c r="B42" s="22">
        <v>45108</v>
      </c>
      <c r="E42" s="23"/>
      <c r="G42" s="21">
        <v>45870</v>
      </c>
      <c r="H42" s="22">
        <v>45139</v>
      </c>
      <c r="K42" s="23"/>
      <c r="M42" s="21">
        <v>45901</v>
      </c>
      <c r="N42" s="22">
        <v>45170</v>
      </c>
      <c r="Q42" s="23"/>
      <c r="S42" s="21">
        <v>45931</v>
      </c>
      <c r="T42" s="22">
        <v>45200</v>
      </c>
      <c r="W42" s="23"/>
      <c r="Y42" s="71">
        <v>45962</v>
      </c>
      <c r="Z42" s="72">
        <v>44927</v>
      </c>
      <c r="AA42" s="73"/>
      <c r="AB42" s="73"/>
      <c r="AC42" s="74"/>
      <c r="AE42" s="21">
        <v>45992</v>
      </c>
      <c r="AF42" s="22">
        <v>45261</v>
      </c>
      <c r="AI42" s="23"/>
    </row>
    <row r="43" spans="1:42" x14ac:dyDescent="0.3">
      <c r="A43" s="21">
        <v>45840</v>
      </c>
      <c r="B43" s="22">
        <v>45109</v>
      </c>
      <c r="E43" s="23"/>
      <c r="G43" s="67">
        <v>45871</v>
      </c>
      <c r="H43" s="68">
        <v>45140</v>
      </c>
      <c r="I43" s="69"/>
      <c r="J43" s="69"/>
      <c r="K43" s="70"/>
      <c r="M43" s="21">
        <v>45902</v>
      </c>
      <c r="N43" s="22">
        <v>45171</v>
      </c>
      <c r="Q43" s="23"/>
      <c r="S43" s="21">
        <v>45932</v>
      </c>
      <c r="T43" s="22">
        <v>45201</v>
      </c>
      <c r="W43" s="23"/>
      <c r="Y43" s="71">
        <v>45963</v>
      </c>
      <c r="Z43" s="72">
        <v>44928</v>
      </c>
      <c r="AA43" s="73"/>
      <c r="AB43" s="73"/>
      <c r="AC43" s="74"/>
      <c r="AE43" s="21">
        <v>45993</v>
      </c>
      <c r="AF43" s="22">
        <v>45262</v>
      </c>
      <c r="AI43" s="23"/>
    </row>
    <row r="44" spans="1:42" x14ac:dyDescent="0.3">
      <c r="A44" s="21">
        <v>45841</v>
      </c>
      <c r="B44" s="22">
        <v>45110</v>
      </c>
      <c r="E44" s="23"/>
      <c r="G44" s="67">
        <v>45872</v>
      </c>
      <c r="H44" s="68">
        <v>45141</v>
      </c>
      <c r="I44" s="69"/>
      <c r="J44" s="69"/>
      <c r="K44" s="70"/>
      <c r="M44" s="21">
        <v>45903</v>
      </c>
      <c r="N44" s="22">
        <v>45172</v>
      </c>
      <c r="Q44" s="23"/>
      <c r="S44" s="21">
        <v>45933</v>
      </c>
      <c r="T44" s="22">
        <v>45202</v>
      </c>
      <c r="W44" s="26"/>
      <c r="Y44" s="21">
        <v>45964</v>
      </c>
      <c r="Z44" s="22">
        <v>44929</v>
      </c>
      <c r="AC44" s="23"/>
      <c r="AE44" s="21">
        <v>45994</v>
      </c>
      <c r="AF44" s="22">
        <v>45263</v>
      </c>
      <c r="AI44" s="23"/>
    </row>
    <row r="45" spans="1:42" x14ac:dyDescent="0.3">
      <c r="A45" s="21">
        <v>45842</v>
      </c>
      <c r="B45" s="22">
        <v>45111</v>
      </c>
      <c r="E45" s="23"/>
      <c r="G45" s="21">
        <v>45873</v>
      </c>
      <c r="H45" s="22">
        <v>45142</v>
      </c>
      <c r="K45" s="23"/>
      <c r="M45" s="21">
        <v>45904</v>
      </c>
      <c r="N45" s="22">
        <v>45173</v>
      </c>
      <c r="Q45" s="23"/>
      <c r="S45" s="71">
        <v>45934</v>
      </c>
      <c r="T45" s="72">
        <v>45203</v>
      </c>
      <c r="U45" s="73"/>
      <c r="V45" s="73"/>
      <c r="W45" s="74"/>
      <c r="Y45" s="21">
        <v>45965</v>
      </c>
      <c r="Z45" s="22">
        <v>44930</v>
      </c>
      <c r="AC45" s="23"/>
      <c r="AE45" s="21">
        <v>45995</v>
      </c>
      <c r="AF45" s="22">
        <v>45264</v>
      </c>
      <c r="AI45" s="23"/>
    </row>
    <row r="46" spans="1:42" x14ac:dyDescent="0.3">
      <c r="A46" s="67">
        <v>45843</v>
      </c>
      <c r="B46" s="68">
        <v>45112</v>
      </c>
      <c r="C46" s="69"/>
      <c r="D46" s="69"/>
      <c r="E46" s="70"/>
      <c r="G46" s="21">
        <v>45874</v>
      </c>
      <c r="H46" s="22">
        <v>45143</v>
      </c>
      <c r="K46" s="23"/>
      <c r="M46" s="21">
        <v>45905</v>
      </c>
      <c r="N46" s="22">
        <v>45174</v>
      </c>
      <c r="Q46" s="23"/>
      <c r="S46" s="71">
        <v>45935</v>
      </c>
      <c r="T46" s="72">
        <v>45204</v>
      </c>
      <c r="U46" s="73"/>
      <c r="V46" s="73"/>
      <c r="W46" s="74"/>
      <c r="Y46" s="21">
        <v>45966</v>
      </c>
      <c r="Z46" s="22">
        <v>44931</v>
      </c>
      <c r="AC46" s="23"/>
      <c r="AE46" s="21">
        <v>45996</v>
      </c>
      <c r="AF46" s="22">
        <v>45265</v>
      </c>
      <c r="AI46" s="23"/>
    </row>
    <row r="47" spans="1:42" x14ac:dyDescent="0.3">
      <c r="A47" s="67">
        <v>45844</v>
      </c>
      <c r="B47" s="68">
        <v>45113</v>
      </c>
      <c r="C47" s="69"/>
      <c r="D47" s="69"/>
      <c r="E47" s="70"/>
      <c r="G47" s="21">
        <v>45875</v>
      </c>
      <c r="H47" s="22">
        <v>45144</v>
      </c>
      <c r="K47" s="23"/>
      <c r="M47" s="71">
        <v>45906</v>
      </c>
      <c r="N47" s="72">
        <v>45175</v>
      </c>
      <c r="O47" s="73"/>
      <c r="P47" s="73"/>
      <c r="Q47" s="74"/>
      <c r="S47" s="21">
        <v>45936</v>
      </c>
      <c r="T47" s="22">
        <v>45205</v>
      </c>
      <c r="W47" s="23"/>
      <c r="Y47" s="21">
        <v>45967</v>
      </c>
      <c r="Z47" s="22">
        <v>44932</v>
      </c>
      <c r="AC47" s="23"/>
      <c r="AE47" s="71">
        <v>45997</v>
      </c>
      <c r="AF47" s="72">
        <v>45266</v>
      </c>
      <c r="AG47" s="73"/>
      <c r="AH47" s="73"/>
      <c r="AI47" s="74"/>
    </row>
    <row r="48" spans="1:42" x14ac:dyDescent="0.3">
      <c r="A48" s="21">
        <v>45845</v>
      </c>
      <c r="B48" s="22">
        <v>45114</v>
      </c>
      <c r="E48" s="23"/>
      <c r="G48" s="21">
        <v>45876</v>
      </c>
      <c r="H48" s="22">
        <v>45145</v>
      </c>
      <c r="K48" s="23"/>
      <c r="M48" s="71">
        <v>45907</v>
      </c>
      <c r="N48" s="72">
        <v>45176</v>
      </c>
      <c r="O48" s="73"/>
      <c r="P48" s="73"/>
      <c r="Q48" s="74"/>
      <c r="S48" s="21">
        <v>45937</v>
      </c>
      <c r="T48" s="22">
        <v>45206</v>
      </c>
      <c r="W48" s="23"/>
      <c r="Y48" s="21">
        <v>45968</v>
      </c>
      <c r="Z48" s="22">
        <v>44933</v>
      </c>
      <c r="AC48" s="23"/>
      <c r="AE48" s="71">
        <v>45998</v>
      </c>
      <c r="AF48" s="72">
        <v>45267</v>
      </c>
      <c r="AG48" s="73"/>
      <c r="AH48" s="73"/>
      <c r="AI48" s="74"/>
    </row>
    <row r="49" spans="1:35" x14ac:dyDescent="0.3">
      <c r="A49" s="21">
        <v>45846</v>
      </c>
      <c r="B49" s="22">
        <v>45115</v>
      </c>
      <c r="E49" s="23"/>
      <c r="G49" s="21">
        <v>45877</v>
      </c>
      <c r="H49" s="22">
        <v>45146</v>
      </c>
      <c r="K49" s="23"/>
      <c r="M49" s="21">
        <v>45908</v>
      </c>
      <c r="N49" s="22">
        <v>45177</v>
      </c>
      <c r="Q49" s="23"/>
      <c r="S49" s="21">
        <v>45938</v>
      </c>
      <c r="T49" s="22">
        <v>45207</v>
      </c>
      <c r="W49" s="23"/>
      <c r="Y49" s="71">
        <v>45969</v>
      </c>
      <c r="Z49" s="72">
        <v>44934</v>
      </c>
      <c r="AA49" s="73"/>
      <c r="AB49" s="73"/>
      <c r="AC49" s="74"/>
      <c r="AE49" s="21">
        <v>45999</v>
      </c>
      <c r="AF49" s="22">
        <v>45268</v>
      </c>
      <c r="AI49" s="23"/>
    </row>
    <row r="50" spans="1:35" x14ac:dyDescent="0.3">
      <c r="A50" s="21">
        <v>45847</v>
      </c>
      <c r="B50" s="22">
        <v>45116</v>
      </c>
      <c r="E50" s="23"/>
      <c r="G50" s="67">
        <v>45878</v>
      </c>
      <c r="H50" s="68">
        <v>45147</v>
      </c>
      <c r="I50" s="69"/>
      <c r="J50" s="69"/>
      <c r="K50" s="70"/>
      <c r="M50" s="21">
        <v>45909</v>
      </c>
      <c r="N50" s="22">
        <v>45178</v>
      </c>
      <c r="Q50" s="23"/>
      <c r="S50" s="21">
        <v>45939</v>
      </c>
      <c r="T50" s="22">
        <v>45208</v>
      </c>
      <c r="W50" s="23"/>
      <c r="Y50" s="71">
        <v>45970</v>
      </c>
      <c r="Z50" s="72">
        <v>44935</v>
      </c>
      <c r="AA50" s="73"/>
      <c r="AB50" s="73"/>
      <c r="AC50" s="74"/>
      <c r="AE50" s="21">
        <v>46000</v>
      </c>
      <c r="AF50" s="22">
        <v>45269</v>
      </c>
      <c r="AI50" s="23"/>
    </row>
    <row r="51" spans="1:35" x14ac:dyDescent="0.3">
      <c r="A51" s="21">
        <v>45848</v>
      </c>
      <c r="B51" s="22">
        <v>45117</v>
      </c>
      <c r="E51" s="23"/>
      <c r="G51" s="67">
        <v>45879</v>
      </c>
      <c r="H51" s="68">
        <v>45148</v>
      </c>
      <c r="I51" s="69"/>
      <c r="J51" s="69"/>
      <c r="K51" s="70"/>
      <c r="M51" s="21">
        <v>45910</v>
      </c>
      <c r="N51" s="22">
        <v>45179</v>
      </c>
      <c r="Q51" s="23"/>
      <c r="S51" s="21">
        <v>45940</v>
      </c>
      <c r="T51" s="22">
        <v>45209</v>
      </c>
      <c r="W51" s="23"/>
      <c r="Y51" s="21">
        <v>45971</v>
      </c>
      <c r="Z51" s="22">
        <v>44936</v>
      </c>
      <c r="AC51" s="23"/>
      <c r="AE51" s="21">
        <v>46001</v>
      </c>
      <c r="AF51" s="22">
        <v>45270</v>
      </c>
      <c r="AI51" s="23"/>
    </row>
    <row r="52" spans="1:35" x14ac:dyDescent="0.3">
      <c r="A52" s="21">
        <v>45849</v>
      </c>
      <c r="B52" s="22">
        <v>45118</v>
      </c>
      <c r="E52" s="23"/>
      <c r="G52" s="21">
        <v>45880</v>
      </c>
      <c r="H52" s="22">
        <v>45149</v>
      </c>
      <c r="K52" s="23"/>
      <c r="M52" s="21">
        <v>45911</v>
      </c>
      <c r="N52" s="22">
        <v>45180</v>
      </c>
      <c r="Q52" s="23"/>
      <c r="S52" s="71">
        <v>45941</v>
      </c>
      <c r="T52" s="72">
        <v>45210</v>
      </c>
      <c r="U52" s="73"/>
      <c r="V52" s="73"/>
      <c r="W52" s="74"/>
      <c r="Y52" s="21">
        <v>45972</v>
      </c>
      <c r="Z52" s="22">
        <v>44937</v>
      </c>
      <c r="AC52" s="23"/>
      <c r="AE52" s="21">
        <v>46002</v>
      </c>
      <c r="AF52" s="22">
        <v>45271</v>
      </c>
      <c r="AI52" s="23"/>
    </row>
    <row r="53" spans="1:35" x14ac:dyDescent="0.3">
      <c r="A53" s="67">
        <v>45850</v>
      </c>
      <c r="B53" s="68">
        <v>45119</v>
      </c>
      <c r="C53" s="69"/>
      <c r="D53" s="69"/>
      <c r="E53" s="70"/>
      <c r="G53" s="21">
        <v>45881</v>
      </c>
      <c r="H53" s="22">
        <v>45150</v>
      </c>
      <c r="K53" s="23"/>
      <c r="M53" s="21">
        <v>45912</v>
      </c>
      <c r="N53" s="22">
        <v>45181</v>
      </c>
      <c r="Q53" s="23"/>
      <c r="S53" s="71">
        <v>45942</v>
      </c>
      <c r="T53" s="72">
        <v>45211</v>
      </c>
      <c r="U53" s="73"/>
      <c r="V53" s="73"/>
      <c r="W53" s="74"/>
      <c r="Y53" s="21">
        <v>45973</v>
      </c>
      <c r="Z53" s="22">
        <v>44938</v>
      </c>
      <c r="AC53" s="23"/>
      <c r="AE53" s="21">
        <v>46003</v>
      </c>
      <c r="AF53" s="22">
        <v>45272</v>
      </c>
      <c r="AI53" s="23"/>
    </row>
    <row r="54" spans="1:35" x14ac:dyDescent="0.3">
      <c r="A54" s="67">
        <v>45851</v>
      </c>
      <c r="B54" s="68">
        <v>45120</v>
      </c>
      <c r="C54" s="69"/>
      <c r="D54" s="69"/>
      <c r="E54" s="70"/>
      <c r="G54" s="21">
        <v>45882</v>
      </c>
      <c r="H54" s="22">
        <v>45151</v>
      </c>
      <c r="K54" s="23"/>
      <c r="M54" s="71">
        <v>45913</v>
      </c>
      <c r="N54" s="72">
        <v>45182</v>
      </c>
      <c r="O54" s="73"/>
      <c r="P54" s="73"/>
      <c r="Q54" s="74"/>
      <c r="S54" s="21">
        <v>45943</v>
      </c>
      <c r="T54" s="22">
        <v>45212</v>
      </c>
      <c r="W54" s="23"/>
      <c r="Y54" s="21">
        <v>45974</v>
      </c>
      <c r="Z54" s="22">
        <v>44939</v>
      </c>
      <c r="AC54" s="23"/>
      <c r="AE54" s="71">
        <v>46004</v>
      </c>
      <c r="AF54" s="72">
        <v>45273</v>
      </c>
      <c r="AG54" s="73"/>
      <c r="AH54" s="73"/>
      <c r="AI54" s="74"/>
    </row>
    <row r="55" spans="1:35" x14ac:dyDescent="0.3">
      <c r="A55" s="27">
        <v>45852</v>
      </c>
      <c r="B55" s="28">
        <v>45121</v>
      </c>
      <c r="C55" s="3"/>
      <c r="D55" s="3"/>
      <c r="E55" s="29"/>
      <c r="G55" s="21">
        <v>45883</v>
      </c>
      <c r="H55" s="22">
        <v>45152</v>
      </c>
      <c r="K55" s="23"/>
      <c r="M55" s="71">
        <v>45914</v>
      </c>
      <c r="N55" s="72">
        <v>45183</v>
      </c>
      <c r="O55" s="73"/>
      <c r="P55" s="73"/>
      <c r="Q55" s="75"/>
      <c r="S55" s="21">
        <v>45944</v>
      </c>
      <c r="T55" s="22">
        <v>45213</v>
      </c>
      <c r="W55" s="23"/>
      <c r="Y55" s="21">
        <v>45975</v>
      </c>
      <c r="Z55" s="22">
        <v>44940</v>
      </c>
      <c r="AC55" s="23"/>
      <c r="AE55" s="71">
        <v>46005</v>
      </c>
      <c r="AF55" s="72">
        <v>45274</v>
      </c>
      <c r="AG55" s="73"/>
      <c r="AH55" s="73"/>
      <c r="AI55" s="74"/>
    </row>
    <row r="56" spans="1:35" x14ac:dyDescent="0.3">
      <c r="A56" s="21">
        <v>45853</v>
      </c>
      <c r="B56" s="22">
        <v>45122</v>
      </c>
      <c r="E56" s="23"/>
      <c r="G56" s="27">
        <v>45884</v>
      </c>
      <c r="H56" s="28">
        <v>45153</v>
      </c>
      <c r="I56" s="3"/>
      <c r="J56" s="3"/>
      <c r="K56" s="29"/>
      <c r="M56" s="21">
        <v>45915</v>
      </c>
      <c r="N56" s="22">
        <v>45184</v>
      </c>
      <c r="Q56" s="24"/>
      <c r="S56" s="21">
        <v>45945</v>
      </c>
      <c r="T56" s="22">
        <v>45214</v>
      </c>
      <c r="W56" s="23"/>
      <c r="Y56" s="71">
        <v>45976</v>
      </c>
      <c r="Z56" s="72">
        <v>44941</v>
      </c>
      <c r="AA56" s="73"/>
      <c r="AB56" s="73"/>
      <c r="AC56" s="74"/>
      <c r="AE56" s="21">
        <v>46006</v>
      </c>
      <c r="AF56" s="22">
        <v>45275</v>
      </c>
      <c r="AI56" s="23"/>
    </row>
    <row r="57" spans="1:35" x14ac:dyDescent="0.3">
      <c r="A57" s="21">
        <v>45854</v>
      </c>
      <c r="B57" s="22">
        <v>45123</v>
      </c>
      <c r="E57" s="23"/>
      <c r="G57" s="67">
        <v>45885</v>
      </c>
      <c r="H57" s="68">
        <v>45154</v>
      </c>
      <c r="I57" s="69"/>
      <c r="J57" s="69"/>
      <c r="K57" s="70"/>
      <c r="M57" s="21">
        <v>45916</v>
      </c>
      <c r="N57" s="22">
        <v>45185</v>
      </c>
      <c r="Q57" s="23"/>
      <c r="S57" s="21">
        <v>45946</v>
      </c>
      <c r="T57" s="22">
        <v>45215</v>
      </c>
      <c r="W57" s="23"/>
      <c r="Y57" s="71">
        <v>45977</v>
      </c>
      <c r="Z57" s="72">
        <v>44942</v>
      </c>
      <c r="AA57" s="73"/>
      <c r="AB57" s="73"/>
      <c r="AC57" s="74"/>
      <c r="AE57" s="21">
        <v>46007</v>
      </c>
      <c r="AF57" s="22">
        <v>45276</v>
      </c>
      <c r="AI57" s="23"/>
    </row>
    <row r="58" spans="1:35" x14ac:dyDescent="0.3">
      <c r="A58" s="21">
        <v>45855</v>
      </c>
      <c r="B58" s="22">
        <v>45124</v>
      </c>
      <c r="E58" s="23"/>
      <c r="G58" s="67">
        <v>45886</v>
      </c>
      <c r="H58" s="68">
        <v>45155</v>
      </c>
      <c r="I58" s="69"/>
      <c r="J58" s="69"/>
      <c r="K58" s="70"/>
      <c r="M58" s="21">
        <v>45917</v>
      </c>
      <c r="N58" s="22">
        <v>45186</v>
      </c>
      <c r="Q58" s="23"/>
      <c r="S58" s="21">
        <v>45947</v>
      </c>
      <c r="T58" s="22">
        <v>45216</v>
      </c>
      <c r="W58" s="23"/>
      <c r="Y58" s="21">
        <v>45978</v>
      </c>
      <c r="Z58" s="22">
        <v>44943</v>
      </c>
      <c r="AC58" s="23"/>
      <c r="AE58" s="21">
        <v>46008</v>
      </c>
      <c r="AF58" s="22">
        <v>45277</v>
      </c>
      <c r="AI58" s="23"/>
    </row>
    <row r="59" spans="1:35" x14ac:dyDescent="0.3">
      <c r="A59" s="21">
        <v>45856</v>
      </c>
      <c r="B59" s="22">
        <v>45125</v>
      </c>
      <c r="E59" s="23"/>
      <c r="G59" s="21">
        <v>45887</v>
      </c>
      <c r="H59" s="22">
        <v>45156</v>
      </c>
      <c r="K59" s="23"/>
      <c r="M59" s="21">
        <v>45918</v>
      </c>
      <c r="N59" s="22">
        <v>45187</v>
      </c>
      <c r="Q59" s="23"/>
      <c r="S59" s="71">
        <v>45948</v>
      </c>
      <c r="T59" s="72">
        <v>45217</v>
      </c>
      <c r="U59" s="73"/>
      <c r="V59" s="73"/>
      <c r="W59" s="74"/>
      <c r="Y59" s="21">
        <v>45979</v>
      </c>
      <c r="Z59" s="22">
        <v>44944</v>
      </c>
      <c r="AC59" s="23"/>
      <c r="AE59" s="21">
        <v>46009</v>
      </c>
      <c r="AF59" s="22">
        <v>45278</v>
      </c>
      <c r="AI59" s="23"/>
    </row>
    <row r="60" spans="1:35" x14ac:dyDescent="0.3">
      <c r="A60" s="67">
        <v>45857</v>
      </c>
      <c r="B60" s="68">
        <v>45126</v>
      </c>
      <c r="C60" s="69"/>
      <c r="D60" s="69"/>
      <c r="E60" s="70"/>
      <c r="G60" s="21">
        <v>45888</v>
      </c>
      <c r="H60" s="22">
        <v>45157</v>
      </c>
      <c r="K60" s="23"/>
      <c r="M60" s="21">
        <v>45919</v>
      </c>
      <c r="N60" s="22">
        <v>45188</v>
      </c>
      <c r="Q60" s="23"/>
      <c r="S60" s="71">
        <v>45949</v>
      </c>
      <c r="T60" s="72">
        <v>45218</v>
      </c>
      <c r="U60" s="73"/>
      <c r="V60" s="73"/>
      <c r="W60" s="74"/>
      <c r="Y60" s="21">
        <v>45980</v>
      </c>
      <c r="Z60" s="22">
        <v>44945</v>
      </c>
      <c r="AC60" s="23"/>
      <c r="AE60" s="21">
        <v>46010</v>
      </c>
      <c r="AF60" s="22">
        <v>45279</v>
      </c>
      <c r="AI60" s="23"/>
    </row>
    <row r="61" spans="1:35" x14ac:dyDescent="0.3">
      <c r="A61" s="67">
        <v>45858</v>
      </c>
      <c r="B61" s="68">
        <v>45127</v>
      </c>
      <c r="C61" s="69"/>
      <c r="D61" s="69"/>
      <c r="E61" s="70"/>
      <c r="G61" s="21">
        <v>45889</v>
      </c>
      <c r="H61" s="22">
        <v>45158</v>
      </c>
      <c r="K61" s="23"/>
      <c r="M61" s="71">
        <v>45920</v>
      </c>
      <c r="N61" s="72">
        <v>45189</v>
      </c>
      <c r="O61" s="73"/>
      <c r="P61" s="73"/>
      <c r="Q61" s="74"/>
      <c r="S61" s="21">
        <v>45950</v>
      </c>
      <c r="T61" s="22">
        <v>45219</v>
      </c>
      <c r="W61" s="23"/>
      <c r="Y61" s="21">
        <v>45981</v>
      </c>
      <c r="Z61" s="22">
        <v>44946</v>
      </c>
      <c r="AC61" s="23"/>
      <c r="AE61" s="71">
        <v>46011</v>
      </c>
      <c r="AF61" s="72">
        <v>45280</v>
      </c>
      <c r="AG61" s="73"/>
      <c r="AH61" s="73"/>
      <c r="AI61" s="74"/>
    </row>
    <row r="62" spans="1:35" x14ac:dyDescent="0.3">
      <c r="A62" s="21">
        <v>45859</v>
      </c>
      <c r="B62" s="22">
        <v>45128</v>
      </c>
      <c r="E62" s="23"/>
      <c r="G62" s="21">
        <v>45890</v>
      </c>
      <c r="H62" s="22">
        <v>45159</v>
      </c>
      <c r="K62" s="23"/>
      <c r="M62" s="71">
        <v>45921</v>
      </c>
      <c r="N62" s="72">
        <v>45190</v>
      </c>
      <c r="O62" s="73"/>
      <c r="P62" s="73"/>
      <c r="Q62" s="74"/>
      <c r="S62" s="21">
        <v>45951</v>
      </c>
      <c r="T62" s="22">
        <v>45220</v>
      </c>
      <c r="W62" s="23"/>
      <c r="Y62" s="21">
        <v>45982</v>
      </c>
      <c r="Z62" s="22">
        <v>44947</v>
      </c>
      <c r="AC62" s="23"/>
      <c r="AE62" s="71">
        <v>46012</v>
      </c>
      <c r="AF62" s="72">
        <v>45281</v>
      </c>
      <c r="AG62" s="73"/>
      <c r="AH62" s="73"/>
      <c r="AI62" s="74"/>
    </row>
    <row r="63" spans="1:35" x14ac:dyDescent="0.3">
      <c r="A63" s="21">
        <v>45860</v>
      </c>
      <c r="B63" s="22">
        <v>45129</v>
      </c>
      <c r="E63" s="23"/>
      <c r="G63" s="21">
        <v>45891</v>
      </c>
      <c r="H63" s="22">
        <v>45160</v>
      </c>
      <c r="K63" s="23"/>
      <c r="M63" s="21">
        <v>45922</v>
      </c>
      <c r="N63" s="22">
        <v>45191</v>
      </c>
      <c r="Q63" s="23"/>
      <c r="S63" s="21">
        <v>45952</v>
      </c>
      <c r="T63" s="22">
        <v>45221</v>
      </c>
      <c r="W63" s="23"/>
      <c r="Y63" s="71">
        <v>45983</v>
      </c>
      <c r="Z63" s="72">
        <v>44948</v>
      </c>
      <c r="AA63" s="73"/>
      <c r="AB63" s="73"/>
      <c r="AC63" s="74"/>
      <c r="AE63" s="21">
        <v>46013</v>
      </c>
      <c r="AF63" s="22">
        <v>45282</v>
      </c>
      <c r="AI63" s="23"/>
    </row>
    <row r="64" spans="1:35" x14ac:dyDescent="0.3">
      <c r="A64" s="21">
        <v>45861</v>
      </c>
      <c r="B64" s="22">
        <v>45130</v>
      </c>
      <c r="E64" s="23"/>
      <c r="G64" s="67">
        <v>45892</v>
      </c>
      <c r="H64" s="68">
        <v>45161</v>
      </c>
      <c r="I64" s="69"/>
      <c r="J64" s="69"/>
      <c r="K64" s="70"/>
      <c r="M64" s="21">
        <v>45923</v>
      </c>
      <c r="N64" s="22">
        <v>45192</v>
      </c>
      <c r="Q64" s="23"/>
      <c r="S64" s="21">
        <v>45953</v>
      </c>
      <c r="T64" s="22">
        <v>45222</v>
      </c>
      <c r="W64" s="23"/>
      <c r="Y64" s="71">
        <v>45984</v>
      </c>
      <c r="Z64" s="72">
        <v>44949</v>
      </c>
      <c r="AA64" s="73"/>
      <c r="AB64" s="73"/>
      <c r="AC64" s="74"/>
      <c r="AE64" s="21">
        <v>46014</v>
      </c>
      <c r="AF64" s="22">
        <v>45283</v>
      </c>
      <c r="AI64" s="23"/>
    </row>
    <row r="65" spans="1:35" x14ac:dyDescent="0.3">
      <c r="A65" s="21">
        <v>45862</v>
      </c>
      <c r="B65" s="22">
        <v>45131</v>
      </c>
      <c r="E65" s="23"/>
      <c r="G65" s="67">
        <v>45893</v>
      </c>
      <c r="H65" s="68">
        <v>45162</v>
      </c>
      <c r="I65" s="69"/>
      <c r="J65" s="69"/>
      <c r="K65" s="70"/>
      <c r="M65" s="21">
        <v>45924</v>
      </c>
      <c r="N65" s="22">
        <v>45193</v>
      </c>
      <c r="Q65" s="23"/>
      <c r="S65" s="21">
        <v>45954</v>
      </c>
      <c r="T65" s="22">
        <v>45223</v>
      </c>
      <c r="W65" s="23"/>
      <c r="Y65" s="21">
        <v>45985</v>
      </c>
      <c r="Z65" s="22">
        <v>44950</v>
      </c>
      <c r="AC65" s="23"/>
      <c r="AE65" s="21">
        <v>46015</v>
      </c>
      <c r="AF65" s="22">
        <v>45284</v>
      </c>
      <c r="AI65" s="23"/>
    </row>
    <row r="66" spans="1:35" x14ac:dyDescent="0.3">
      <c r="A66" s="21">
        <v>45863</v>
      </c>
      <c r="B66" s="22">
        <v>45132</v>
      </c>
      <c r="E66" s="23"/>
      <c r="G66" s="21">
        <v>45894</v>
      </c>
      <c r="H66" s="22">
        <v>45163</v>
      </c>
      <c r="K66" s="23"/>
      <c r="M66" s="21">
        <v>45925</v>
      </c>
      <c r="N66" s="22">
        <v>45194</v>
      </c>
      <c r="Q66" s="23"/>
      <c r="S66" s="71">
        <v>45955</v>
      </c>
      <c r="T66" s="72">
        <v>45224</v>
      </c>
      <c r="U66" s="73"/>
      <c r="V66" s="73"/>
      <c r="W66" s="74"/>
      <c r="Y66" s="21">
        <v>45986</v>
      </c>
      <c r="Z66" s="22">
        <v>44951</v>
      </c>
      <c r="AC66" s="23"/>
      <c r="AE66" s="21">
        <v>46016</v>
      </c>
      <c r="AF66" s="22">
        <v>45285</v>
      </c>
      <c r="AI66" s="23"/>
    </row>
    <row r="67" spans="1:35" x14ac:dyDescent="0.3">
      <c r="A67" s="67">
        <v>45864</v>
      </c>
      <c r="B67" s="68">
        <v>45133</v>
      </c>
      <c r="C67" s="69"/>
      <c r="D67" s="69"/>
      <c r="E67" s="70"/>
      <c r="G67" s="21">
        <v>45895</v>
      </c>
      <c r="H67" s="22">
        <v>45164</v>
      </c>
      <c r="K67" s="23"/>
      <c r="M67" s="21">
        <v>45926</v>
      </c>
      <c r="N67" s="22">
        <v>45195</v>
      </c>
      <c r="Q67" s="23"/>
      <c r="S67" s="71">
        <v>45956</v>
      </c>
      <c r="T67" s="72">
        <v>45225</v>
      </c>
      <c r="U67" s="73"/>
      <c r="V67" s="73"/>
      <c r="W67" s="74"/>
      <c r="Y67" s="21">
        <v>45987</v>
      </c>
      <c r="Z67" s="22">
        <v>44952</v>
      </c>
      <c r="AC67" s="23"/>
      <c r="AE67" s="21">
        <v>46017</v>
      </c>
      <c r="AF67" s="22">
        <v>45286</v>
      </c>
      <c r="AI67" s="23"/>
    </row>
    <row r="68" spans="1:35" x14ac:dyDescent="0.3">
      <c r="A68" s="67">
        <v>45865</v>
      </c>
      <c r="B68" s="68">
        <v>45134</v>
      </c>
      <c r="C68" s="69"/>
      <c r="D68" s="69"/>
      <c r="E68" s="70"/>
      <c r="G68" s="21">
        <v>45896</v>
      </c>
      <c r="H68" s="22">
        <v>45165</v>
      </c>
      <c r="K68" s="23"/>
      <c r="M68" s="71">
        <v>45927</v>
      </c>
      <c r="N68" s="72">
        <v>45196</v>
      </c>
      <c r="O68" s="73"/>
      <c r="P68" s="73"/>
      <c r="Q68" s="74"/>
      <c r="S68" s="21">
        <v>45957</v>
      </c>
      <c r="T68" s="22">
        <v>45226</v>
      </c>
      <c r="W68" s="23"/>
      <c r="Y68" s="21">
        <v>45988</v>
      </c>
      <c r="Z68" s="22">
        <v>44953</v>
      </c>
      <c r="AC68" s="23"/>
      <c r="AE68" s="71">
        <v>46018</v>
      </c>
      <c r="AF68" s="72">
        <v>45287</v>
      </c>
      <c r="AG68" s="73"/>
      <c r="AH68" s="73"/>
      <c r="AI68" s="74"/>
    </row>
    <row r="69" spans="1:35" x14ac:dyDescent="0.3">
      <c r="A69" s="21">
        <v>45866</v>
      </c>
      <c r="B69" s="22">
        <v>45135</v>
      </c>
      <c r="E69" s="23"/>
      <c r="G69" s="21">
        <v>45897</v>
      </c>
      <c r="H69" s="22">
        <v>45166</v>
      </c>
      <c r="K69" s="23"/>
      <c r="M69" s="71">
        <v>45928</v>
      </c>
      <c r="N69" s="72">
        <v>45197</v>
      </c>
      <c r="O69" s="73"/>
      <c r="P69" s="73"/>
      <c r="Q69" s="74"/>
      <c r="S69" s="21">
        <v>45958</v>
      </c>
      <c r="T69" s="22">
        <v>45227</v>
      </c>
      <c r="W69" s="23"/>
      <c r="Y69" s="21">
        <v>45989</v>
      </c>
      <c r="Z69" s="22">
        <v>44954</v>
      </c>
      <c r="AC69" s="23"/>
      <c r="AE69" s="71">
        <v>46019</v>
      </c>
      <c r="AF69" s="72">
        <v>45288</v>
      </c>
      <c r="AG69" s="73"/>
      <c r="AH69" s="73"/>
      <c r="AI69" s="74"/>
    </row>
    <row r="70" spans="1:35" x14ac:dyDescent="0.3">
      <c r="A70" s="21">
        <v>45867</v>
      </c>
      <c r="B70" s="22">
        <v>45136</v>
      </c>
      <c r="E70" s="23"/>
      <c r="G70" s="21">
        <v>45898</v>
      </c>
      <c r="H70" s="22">
        <v>45167</v>
      </c>
      <c r="K70" s="23"/>
      <c r="M70" s="21">
        <v>45929</v>
      </c>
      <c r="N70" s="22">
        <v>45198</v>
      </c>
      <c r="Q70" s="23"/>
      <c r="S70" s="21">
        <v>45959</v>
      </c>
      <c r="T70" s="22">
        <v>45228</v>
      </c>
      <c r="W70" s="23"/>
      <c r="Y70" s="71">
        <v>45990</v>
      </c>
      <c r="Z70" s="72">
        <v>44955</v>
      </c>
      <c r="AA70" s="73"/>
      <c r="AB70" s="73"/>
      <c r="AC70" s="74"/>
      <c r="AE70" s="21">
        <v>46020</v>
      </c>
      <c r="AF70" s="22">
        <v>45289</v>
      </c>
      <c r="AI70" s="23"/>
    </row>
    <row r="71" spans="1:35" x14ac:dyDescent="0.3">
      <c r="A71" s="21">
        <v>45868</v>
      </c>
      <c r="B71" s="22">
        <v>45137</v>
      </c>
      <c r="E71" s="23"/>
      <c r="G71" s="67">
        <v>45899</v>
      </c>
      <c r="H71" s="68">
        <v>45168</v>
      </c>
      <c r="I71" s="69"/>
      <c r="J71" s="69"/>
      <c r="K71" s="70"/>
      <c r="M71" s="21">
        <v>45930</v>
      </c>
      <c r="N71" s="22">
        <v>45199</v>
      </c>
      <c r="Q71" s="23"/>
      <c r="S71" s="21">
        <v>45960</v>
      </c>
      <c r="T71" s="22">
        <v>45229</v>
      </c>
      <c r="W71" s="23"/>
      <c r="Y71" s="71">
        <v>45991</v>
      </c>
      <c r="Z71" s="72">
        <v>44956</v>
      </c>
      <c r="AA71" s="73"/>
      <c r="AB71" s="73"/>
      <c r="AC71" s="74"/>
      <c r="AE71" s="21">
        <v>46021</v>
      </c>
      <c r="AF71" s="22">
        <v>45290</v>
      </c>
      <c r="AI71" s="23"/>
    </row>
    <row r="72" spans="1:35" x14ac:dyDescent="0.3">
      <c r="A72" s="21">
        <v>45869</v>
      </c>
      <c r="B72" s="22">
        <v>45138</v>
      </c>
      <c r="E72" s="23"/>
      <c r="G72" s="67">
        <v>45900</v>
      </c>
      <c r="H72" s="68">
        <v>45169</v>
      </c>
      <c r="I72" s="69"/>
      <c r="J72" s="69"/>
      <c r="K72" s="70"/>
      <c r="M72" s="25"/>
      <c r="Q72" s="23"/>
      <c r="S72" s="21">
        <v>45961</v>
      </c>
      <c r="T72" s="22">
        <v>45230</v>
      </c>
      <c r="W72" s="23"/>
      <c r="Y72" s="25"/>
      <c r="Z72"/>
      <c r="AC72" s="23"/>
      <c r="AE72" s="21">
        <v>46022</v>
      </c>
      <c r="AF72" s="22">
        <v>45291</v>
      </c>
      <c r="AI72" s="23"/>
    </row>
    <row r="73" spans="1:35" s="34" customFormat="1" ht="12" x14ac:dyDescent="0.25">
      <c r="A73" s="53" t="s">
        <v>38</v>
      </c>
      <c r="B73" s="54"/>
      <c r="C73" s="49"/>
      <c r="D73" s="49"/>
      <c r="E73" s="48"/>
      <c r="G73" s="53" t="s">
        <v>38</v>
      </c>
      <c r="H73" s="54"/>
      <c r="I73" s="49"/>
      <c r="J73" s="49"/>
      <c r="K73" s="48"/>
      <c r="M73" s="53" t="s">
        <v>38</v>
      </c>
      <c r="N73" s="54"/>
      <c r="O73" s="49"/>
      <c r="P73" s="49"/>
      <c r="Q73" s="48"/>
      <c r="S73" s="53" t="s">
        <v>38</v>
      </c>
      <c r="T73" s="54"/>
      <c r="U73" s="49"/>
      <c r="V73" s="49"/>
      <c r="W73" s="48"/>
      <c r="Y73" s="53" t="s">
        <v>38</v>
      </c>
      <c r="Z73" s="54"/>
      <c r="AA73" s="49"/>
      <c r="AB73" s="49"/>
      <c r="AC73" s="50"/>
      <c r="AE73" s="53" t="s">
        <v>38</v>
      </c>
      <c r="AF73" s="54"/>
      <c r="AG73" s="49"/>
      <c r="AH73" s="49"/>
      <c r="AI73" s="60"/>
    </row>
    <row r="74" spans="1:35" s="34" customFormat="1" ht="12" x14ac:dyDescent="0.25">
      <c r="A74" s="82" t="s">
        <v>39</v>
      </c>
      <c r="B74" s="83">
        <f>COUNTIF(E42:E72,A74)</f>
        <v>0</v>
      </c>
      <c r="C74" s="83"/>
      <c r="D74" s="91">
        <v>2.5</v>
      </c>
      <c r="E74" s="84"/>
      <c r="G74" s="82" t="s">
        <v>39</v>
      </c>
      <c r="H74" s="83">
        <f>COUNTIF(K42:K72,G74)</f>
        <v>0</v>
      </c>
      <c r="I74" s="83"/>
      <c r="J74" s="91">
        <v>2.5</v>
      </c>
      <c r="K74" s="84"/>
      <c r="M74" s="82" t="s">
        <v>39</v>
      </c>
      <c r="N74" s="83">
        <f>COUNTIF(Q42:Q72,M74)</f>
        <v>0</v>
      </c>
      <c r="O74" s="83"/>
      <c r="P74" s="91">
        <v>2.5</v>
      </c>
      <c r="Q74" s="85"/>
      <c r="S74" s="82" t="s">
        <v>39</v>
      </c>
      <c r="T74" s="83">
        <f>COUNTIF(W42:W72,S74)</f>
        <v>0</v>
      </c>
      <c r="U74" s="83"/>
      <c r="V74" s="91">
        <v>2.5</v>
      </c>
      <c r="W74" s="85"/>
      <c r="Y74" s="82" t="s">
        <v>39</v>
      </c>
      <c r="Z74" s="83">
        <f>COUNTIF(AC42:AC72,Y74)</f>
        <v>0</v>
      </c>
      <c r="AA74" s="83"/>
      <c r="AB74" s="83"/>
      <c r="AC74" s="85"/>
      <c r="AE74" s="82" t="s">
        <v>39</v>
      </c>
      <c r="AF74" s="83">
        <f>COUNTIF(AI42:AI72,AE74)</f>
        <v>0</v>
      </c>
      <c r="AG74" s="83"/>
      <c r="AH74" s="83"/>
      <c r="AI74" s="85"/>
    </row>
    <row r="75" spans="1:35" x14ac:dyDescent="0.3">
      <c r="A75" s="41" t="s">
        <v>10</v>
      </c>
      <c r="B75" s="42">
        <f>COUNTIF(C42:C72,90)</f>
        <v>0</v>
      </c>
      <c r="C75" s="43">
        <f>SUM(C42:C72)</f>
        <v>0</v>
      </c>
      <c r="D75" s="43">
        <f>SUM(D42:D72)</f>
        <v>0</v>
      </c>
      <c r="E75" s="44">
        <f>SUM(E42:E72)</f>
        <v>0</v>
      </c>
      <c r="G75" s="41" t="s">
        <v>10</v>
      </c>
      <c r="H75" s="42">
        <f>COUNTIF(I42:I72,90)</f>
        <v>0</v>
      </c>
      <c r="I75" s="43">
        <f>SUM(I42:I72)</f>
        <v>0</v>
      </c>
      <c r="J75" s="43">
        <f>SUM(J42:J72)</f>
        <v>0</v>
      </c>
      <c r="K75" s="44">
        <f>SUM(K42:K72)</f>
        <v>0</v>
      </c>
      <c r="M75" s="41" t="s">
        <v>10</v>
      </c>
      <c r="N75" s="42">
        <f>COUNTIF(O42:O72,90)</f>
        <v>0</v>
      </c>
      <c r="O75" s="43">
        <f>SUM(O42:O72)</f>
        <v>0</v>
      </c>
      <c r="P75" s="43">
        <f>SUM(P42:P72)</f>
        <v>0</v>
      </c>
      <c r="Q75" s="44">
        <f>SUM(Q42:Q72)</f>
        <v>0</v>
      </c>
      <c r="S75" s="41" t="s">
        <v>10</v>
      </c>
      <c r="T75" s="42">
        <f>COUNTIF(U42:U72,90)</f>
        <v>0</v>
      </c>
      <c r="U75" s="43">
        <f>SUM(U42:U72)</f>
        <v>0</v>
      </c>
      <c r="V75" s="43">
        <f>SUM(V42:V72)</f>
        <v>0</v>
      </c>
      <c r="W75" s="44">
        <f>SUM(W42:W72)</f>
        <v>0</v>
      </c>
      <c r="Y75" s="41" t="s">
        <v>10</v>
      </c>
      <c r="Z75" s="42">
        <f>COUNTIF(AA42:AA72,90)</f>
        <v>0</v>
      </c>
      <c r="AA75" s="43">
        <f>SUM(AA42:AA72)</f>
        <v>0</v>
      </c>
      <c r="AB75" s="43">
        <f>SUM(AB42:AB72)</f>
        <v>0</v>
      </c>
      <c r="AC75" s="44">
        <f>SUM(AC42:AC72)</f>
        <v>0</v>
      </c>
      <c r="AE75" s="41" t="s">
        <v>10</v>
      </c>
      <c r="AF75" s="42">
        <f>COUNTIF(AG42:AG72,90)</f>
        <v>0</v>
      </c>
      <c r="AG75" s="43">
        <f>SUM(AG42:AG72)</f>
        <v>0</v>
      </c>
      <c r="AH75" s="43">
        <f>SUM(AH42:AH72)</f>
        <v>0</v>
      </c>
      <c r="AI75" s="44">
        <f>SUM(AI42:AI72)</f>
        <v>0</v>
      </c>
    </row>
  </sheetData>
  <mergeCells count="17">
    <mergeCell ref="Y40:AC40"/>
    <mergeCell ref="AE40:AI40"/>
    <mergeCell ref="AK2:AM2"/>
    <mergeCell ref="AK3:AM3"/>
    <mergeCell ref="A40:E40"/>
    <mergeCell ref="G40:K40"/>
    <mergeCell ref="M40:Q40"/>
    <mergeCell ref="S40:W40"/>
    <mergeCell ref="A3:E3"/>
    <mergeCell ref="G3:K3"/>
    <mergeCell ref="M3:Q3"/>
    <mergeCell ref="S3:W3"/>
    <mergeCell ref="A1:AI1"/>
    <mergeCell ref="AL6:AN6"/>
    <mergeCell ref="AL9:AN9"/>
    <mergeCell ref="AE3:AI3"/>
    <mergeCell ref="Y3:AC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0DB9-DEDB-40E1-ADAF-C0F2A99BDC45}">
  <dimension ref="A1:BP518"/>
  <sheetViews>
    <sheetView tabSelected="1" topLeftCell="A36" zoomScale="85" zoomScaleNormal="85" workbookViewId="0">
      <selection activeCell="V52" sqref="V52"/>
    </sheetView>
  </sheetViews>
  <sheetFormatPr baseColWidth="10" defaultRowHeight="14.4" x14ac:dyDescent="0.3"/>
  <cols>
    <col min="1" max="1" width="1.5546875" style="15" customWidth="1"/>
    <col min="2" max="2" width="9.33203125" bestFit="1" customWidth="1"/>
    <col min="3" max="3" width="3" bestFit="1" customWidth="1"/>
    <col min="4" max="4" width="4.33203125" bestFit="1" customWidth="1"/>
    <col min="5" max="5" width="2.5546875" style="15" customWidth="1"/>
    <col min="6" max="6" width="9.33203125" bestFit="1" customWidth="1"/>
    <col min="7" max="7" width="3" bestFit="1" customWidth="1"/>
    <col min="8" max="8" width="4.44140625" customWidth="1"/>
    <col min="9" max="9" width="2.5546875" style="15" customWidth="1"/>
    <col min="10" max="10" width="9.33203125" bestFit="1" customWidth="1"/>
    <col min="11" max="11" width="3" bestFit="1" customWidth="1"/>
    <col min="12" max="12" width="4.44140625" bestFit="1" customWidth="1"/>
    <col min="13" max="13" width="2.5546875" style="15" customWidth="1"/>
    <col min="14" max="14" width="9.33203125" bestFit="1" customWidth="1"/>
    <col min="15" max="15" width="3" bestFit="1" customWidth="1"/>
    <col min="16" max="16" width="5.5546875" customWidth="1"/>
    <col min="17" max="17" width="2.5546875" style="15" customWidth="1"/>
    <col min="18" max="18" width="9.33203125" bestFit="1" customWidth="1"/>
    <col min="19" max="19" width="3" bestFit="1" customWidth="1"/>
    <col min="20" max="20" width="4.5546875" customWidth="1"/>
    <col min="21" max="21" width="2.5546875" style="15" customWidth="1"/>
    <col min="22" max="22" width="9.33203125" bestFit="1" customWidth="1"/>
    <col min="23" max="23" width="3" bestFit="1" customWidth="1"/>
    <col min="24" max="24" width="4.44140625" bestFit="1" customWidth="1"/>
    <col min="25" max="25" width="2.5546875" style="15" customWidth="1"/>
    <col min="26" max="26" width="9.33203125" bestFit="1" customWidth="1"/>
    <col min="27" max="27" width="3" bestFit="1" customWidth="1"/>
    <col min="28" max="28" width="4.44140625" bestFit="1" customWidth="1"/>
    <col min="29" max="29" width="2.6640625" style="15" customWidth="1"/>
    <col min="30" max="30" width="9.33203125" bestFit="1" customWidth="1"/>
    <col min="31" max="31" width="3" bestFit="1" customWidth="1"/>
    <col min="32" max="32" width="3.88671875" bestFit="1" customWidth="1"/>
    <col min="33" max="33" width="2.6640625" style="15" customWidth="1"/>
    <col min="34" max="34" width="9.33203125" bestFit="1" customWidth="1"/>
    <col min="35" max="35" width="3" bestFit="1" customWidth="1"/>
    <col min="36" max="36" width="5.44140625" bestFit="1" customWidth="1"/>
    <col min="37" max="37" width="2.6640625" style="15" customWidth="1"/>
    <col min="38" max="38" width="9.33203125" bestFit="1" customWidth="1"/>
    <col min="39" max="39" width="3" bestFit="1" customWidth="1"/>
    <col min="40" max="40" width="5.88671875" bestFit="1" customWidth="1"/>
    <col min="41" max="41" width="2.6640625" style="15" customWidth="1"/>
    <col min="42" max="42" width="9.33203125" bestFit="1" customWidth="1"/>
    <col min="43" max="43" width="3" bestFit="1" customWidth="1"/>
    <col min="44" max="44" width="5.88671875" bestFit="1" customWidth="1"/>
    <col min="45" max="45" width="3.109375" style="15" customWidth="1"/>
    <col min="46" max="46" width="9.33203125" bestFit="1" customWidth="1"/>
    <col min="47" max="47" width="3" bestFit="1" customWidth="1"/>
    <col min="48" max="48" width="5.88671875" bestFit="1" customWidth="1"/>
    <col min="49" max="49" width="1.5546875" style="15" customWidth="1"/>
    <col min="50" max="68" width="11.5546875" style="130"/>
  </cols>
  <sheetData>
    <row r="1" spans="1:68" ht="18" x14ac:dyDescent="0.35">
      <c r="A1" s="132"/>
      <c r="B1" s="166">
        <v>45444</v>
      </c>
      <c r="C1" s="166"/>
      <c r="D1" s="166"/>
      <c r="E1" s="132"/>
      <c r="F1" s="166">
        <v>45474</v>
      </c>
      <c r="G1" s="166"/>
      <c r="H1" s="166"/>
      <c r="I1" s="132"/>
      <c r="J1" s="166">
        <v>45505</v>
      </c>
      <c r="K1" s="166"/>
      <c r="L1" s="166"/>
      <c r="M1" s="132"/>
      <c r="N1" s="166">
        <v>45536</v>
      </c>
      <c r="O1" s="166"/>
      <c r="P1" s="166"/>
      <c r="Q1" s="132"/>
      <c r="R1" s="166">
        <v>45566</v>
      </c>
      <c r="S1" s="166"/>
      <c r="T1" s="166"/>
      <c r="U1" s="132"/>
      <c r="V1" s="166">
        <v>45597</v>
      </c>
      <c r="W1" s="166"/>
      <c r="X1" s="166"/>
      <c r="Y1" s="132"/>
      <c r="Z1" s="166">
        <v>45627</v>
      </c>
      <c r="AA1" s="166"/>
      <c r="AB1" s="166"/>
      <c r="AC1" s="132"/>
      <c r="AD1" s="166">
        <v>45658</v>
      </c>
      <c r="AE1" s="166"/>
      <c r="AF1" s="166"/>
      <c r="AG1" s="132"/>
      <c r="AH1" s="166">
        <v>45689</v>
      </c>
      <c r="AI1" s="166"/>
      <c r="AJ1" s="166"/>
      <c r="AK1" s="132"/>
      <c r="AL1" s="166">
        <v>45717</v>
      </c>
      <c r="AM1" s="166"/>
      <c r="AN1" s="166"/>
      <c r="AO1" s="132"/>
      <c r="AP1" s="166">
        <v>45748</v>
      </c>
      <c r="AQ1" s="166"/>
      <c r="AR1" s="166"/>
      <c r="AS1" s="132"/>
      <c r="AT1" s="166">
        <v>45778</v>
      </c>
      <c r="AU1" s="166"/>
      <c r="AV1" s="166"/>
      <c r="AW1" s="132"/>
    </row>
    <row r="2" spans="1:68" s="126" customFormat="1" x14ac:dyDescent="0.3">
      <c r="A2" s="128"/>
      <c r="B2" s="133" t="s">
        <v>13</v>
      </c>
      <c r="C2" s="134" t="s">
        <v>12</v>
      </c>
      <c r="D2" s="134" t="s">
        <v>39</v>
      </c>
      <c r="E2" s="128"/>
      <c r="F2" s="133" t="s">
        <v>13</v>
      </c>
      <c r="G2" s="134" t="s">
        <v>12</v>
      </c>
      <c r="H2" s="134" t="s">
        <v>39</v>
      </c>
      <c r="I2" s="128"/>
      <c r="J2" s="133" t="s">
        <v>13</v>
      </c>
      <c r="K2" s="134" t="s">
        <v>12</v>
      </c>
      <c r="L2" s="134" t="s">
        <v>39</v>
      </c>
      <c r="M2" s="128"/>
      <c r="N2" s="133" t="s">
        <v>13</v>
      </c>
      <c r="O2" s="134" t="s">
        <v>12</v>
      </c>
      <c r="P2" s="134" t="s">
        <v>39</v>
      </c>
      <c r="Q2" s="128"/>
      <c r="R2" s="133" t="s">
        <v>13</v>
      </c>
      <c r="S2" s="134" t="s">
        <v>12</v>
      </c>
      <c r="T2" s="134" t="s">
        <v>39</v>
      </c>
      <c r="U2" s="128"/>
      <c r="V2" s="133" t="s">
        <v>13</v>
      </c>
      <c r="W2" s="134" t="s">
        <v>12</v>
      </c>
      <c r="X2" s="134" t="s">
        <v>39</v>
      </c>
      <c r="Y2" s="128"/>
      <c r="Z2" s="133" t="s">
        <v>13</v>
      </c>
      <c r="AA2" s="134" t="s">
        <v>12</v>
      </c>
      <c r="AB2" s="134" t="s">
        <v>39</v>
      </c>
      <c r="AC2" s="128"/>
      <c r="AD2" s="133" t="s">
        <v>13</v>
      </c>
      <c r="AE2" s="134" t="s">
        <v>12</v>
      </c>
      <c r="AF2" s="134" t="s">
        <v>39</v>
      </c>
      <c r="AG2" s="128"/>
      <c r="AH2" s="133" t="s">
        <v>13</v>
      </c>
      <c r="AI2" s="134" t="s">
        <v>12</v>
      </c>
      <c r="AJ2" s="134" t="s">
        <v>39</v>
      </c>
      <c r="AK2" s="128"/>
      <c r="AL2" s="133" t="s">
        <v>13</v>
      </c>
      <c r="AM2" s="134" t="s">
        <v>12</v>
      </c>
      <c r="AN2" s="134" t="s">
        <v>39</v>
      </c>
      <c r="AO2" s="128"/>
      <c r="AP2" s="133" t="s">
        <v>13</v>
      </c>
      <c r="AQ2" s="134" t="s">
        <v>12</v>
      </c>
      <c r="AR2" s="134" t="s">
        <v>39</v>
      </c>
      <c r="AS2" s="128"/>
      <c r="AT2" s="133" t="s">
        <v>13</v>
      </c>
      <c r="AU2" s="134" t="s">
        <v>12</v>
      </c>
      <c r="AV2" s="134" t="s">
        <v>39</v>
      </c>
      <c r="AW2" s="128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</row>
    <row r="3" spans="1:68" x14ac:dyDescent="0.3">
      <c r="A3" s="132"/>
      <c r="B3" s="135">
        <v>45444</v>
      </c>
      <c r="C3" s="136">
        <v>45444</v>
      </c>
      <c r="D3" s="137"/>
      <c r="E3" s="132"/>
      <c r="F3" s="138">
        <v>45474</v>
      </c>
      <c r="G3" s="139">
        <v>45474</v>
      </c>
      <c r="H3" s="140"/>
      <c r="I3" s="132"/>
      <c r="J3" s="138">
        <v>45505</v>
      </c>
      <c r="K3" s="139">
        <v>45505</v>
      </c>
      <c r="L3" s="140"/>
      <c r="M3" s="132"/>
      <c r="N3" s="135">
        <v>45536</v>
      </c>
      <c r="O3" s="136">
        <v>45536</v>
      </c>
      <c r="P3" s="137"/>
      <c r="Q3" s="132"/>
      <c r="R3" s="138">
        <v>45566</v>
      </c>
      <c r="S3" s="139">
        <v>45566</v>
      </c>
      <c r="T3" s="140"/>
      <c r="U3" s="132"/>
      <c r="V3" s="141">
        <v>45597</v>
      </c>
      <c r="W3" s="142">
        <v>45292</v>
      </c>
      <c r="X3" s="143"/>
      <c r="Y3" s="132"/>
      <c r="Z3" s="135">
        <v>45627</v>
      </c>
      <c r="AA3" s="136">
        <v>45627</v>
      </c>
      <c r="AB3" s="137"/>
      <c r="AC3" s="132"/>
      <c r="AD3" s="141">
        <v>45658</v>
      </c>
      <c r="AE3" s="142">
        <v>44927</v>
      </c>
      <c r="AF3" s="143"/>
      <c r="AG3" s="132"/>
      <c r="AH3" s="144">
        <v>45689</v>
      </c>
      <c r="AI3" s="145">
        <v>44958</v>
      </c>
      <c r="AJ3" s="146"/>
      <c r="AK3" s="132"/>
      <c r="AL3" s="144">
        <v>45717</v>
      </c>
      <c r="AM3" s="145">
        <v>44986</v>
      </c>
      <c r="AN3" s="146"/>
      <c r="AO3" s="132"/>
      <c r="AP3" s="141">
        <v>45748</v>
      </c>
      <c r="AQ3" s="142">
        <v>45017</v>
      </c>
      <c r="AR3" s="143"/>
      <c r="AS3" s="132"/>
      <c r="AT3" s="141">
        <v>45778</v>
      </c>
      <c r="AU3" s="142">
        <v>45047</v>
      </c>
      <c r="AV3" s="143"/>
      <c r="AW3" s="132"/>
    </row>
    <row r="4" spans="1:68" x14ac:dyDescent="0.3">
      <c r="A4" s="132"/>
      <c r="B4" s="135">
        <v>45445</v>
      </c>
      <c r="C4" s="136">
        <v>45445</v>
      </c>
      <c r="D4" s="137"/>
      <c r="E4" s="132"/>
      <c r="F4" s="138">
        <v>45475</v>
      </c>
      <c r="G4" s="139">
        <v>45475</v>
      </c>
      <c r="H4" s="140"/>
      <c r="I4" s="132"/>
      <c r="J4" s="138">
        <v>45506</v>
      </c>
      <c r="K4" s="139">
        <v>45506</v>
      </c>
      <c r="L4" s="140"/>
      <c r="M4" s="132"/>
      <c r="N4" s="138">
        <v>45537</v>
      </c>
      <c r="O4" s="139">
        <v>45537</v>
      </c>
      <c r="P4" s="140"/>
      <c r="Q4" s="132"/>
      <c r="R4" s="138">
        <v>45567</v>
      </c>
      <c r="S4" s="139">
        <v>45567</v>
      </c>
      <c r="T4" s="140"/>
      <c r="U4" s="132"/>
      <c r="V4" s="135">
        <v>45598</v>
      </c>
      <c r="W4" s="136">
        <v>45293</v>
      </c>
      <c r="X4" s="137"/>
      <c r="Y4" s="132"/>
      <c r="Z4" s="138">
        <v>45628</v>
      </c>
      <c r="AA4" s="139">
        <v>45628</v>
      </c>
      <c r="AB4" s="140"/>
      <c r="AC4" s="132"/>
      <c r="AD4" s="147">
        <v>45659</v>
      </c>
      <c r="AE4" s="148">
        <v>44928</v>
      </c>
      <c r="AF4" s="149" t="s">
        <v>39</v>
      </c>
      <c r="AG4" s="132"/>
      <c r="AH4" s="144">
        <v>45690</v>
      </c>
      <c r="AI4" s="145">
        <v>44959</v>
      </c>
      <c r="AJ4" s="146"/>
      <c r="AK4" s="132"/>
      <c r="AL4" s="144">
        <v>45718</v>
      </c>
      <c r="AM4" s="145">
        <v>44987</v>
      </c>
      <c r="AN4" s="146"/>
      <c r="AO4" s="132"/>
      <c r="AP4" s="170">
        <v>45749</v>
      </c>
      <c r="AQ4" s="167">
        <v>45018</v>
      </c>
      <c r="AR4" s="169"/>
      <c r="AS4" s="132"/>
      <c r="AT4" s="150">
        <v>45779</v>
      </c>
      <c r="AU4" s="151">
        <v>45048</v>
      </c>
      <c r="AV4" s="152"/>
      <c r="AW4" s="132"/>
    </row>
    <row r="5" spans="1:68" x14ac:dyDescent="0.3">
      <c r="A5" s="132"/>
      <c r="B5" s="138">
        <v>45446</v>
      </c>
      <c r="C5" s="139">
        <v>45446</v>
      </c>
      <c r="D5" s="140"/>
      <c r="E5" s="132"/>
      <c r="F5" s="138">
        <v>45476</v>
      </c>
      <c r="G5" s="139">
        <v>45476</v>
      </c>
      <c r="H5" s="140"/>
      <c r="I5" s="132"/>
      <c r="J5" s="135">
        <v>45507</v>
      </c>
      <c r="K5" s="136">
        <v>45507</v>
      </c>
      <c r="L5" s="137"/>
      <c r="M5" s="132"/>
      <c r="N5" s="138">
        <v>45538</v>
      </c>
      <c r="O5" s="139">
        <v>45538</v>
      </c>
      <c r="P5" s="140"/>
      <c r="Q5" s="132"/>
      <c r="R5" s="138">
        <v>45568</v>
      </c>
      <c r="S5" s="139">
        <v>45568</v>
      </c>
      <c r="T5" s="140"/>
      <c r="U5" s="132"/>
      <c r="V5" s="135">
        <v>45599</v>
      </c>
      <c r="W5" s="136">
        <v>45294</v>
      </c>
      <c r="X5" s="137"/>
      <c r="Y5" s="132"/>
      <c r="Z5" s="138">
        <v>45629</v>
      </c>
      <c r="AA5" s="139">
        <v>45629</v>
      </c>
      <c r="AB5" s="140"/>
      <c r="AC5" s="132"/>
      <c r="AD5" s="147">
        <v>45660</v>
      </c>
      <c r="AE5" s="148">
        <v>44929</v>
      </c>
      <c r="AF5" s="149" t="s">
        <v>39</v>
      </c>
      <c r="AG5" s="132"/>
      <c r="AH5" s="170">
        <v>45691</v>
      </c>
      <c r="AI5" s="167">
        <v>44960</v>
      </c>
      <c r="AJ5" s="169"/>
      <c r="AK5" s="132"/>
      <c r="AL5" s="170">
        <v>45719</v>
      </c>
      <c r="AM5" s="167">
        <v>44988</v>
      </c>
      <c r="AN5" s="169"/>
      <c r="AO5" s="132"/>
      <c r="AP5" s="170">
        <v>45750</v>
      </c>
      <c r="AQ5" s="167">
        <v>45019</v>
      </c>
      <c r="AR5" s="169"/>
      <c r="AS5" s="132"/>
      <c r="AT5" s="144">
        <v>45780</v>
      </c>
      <c r="AU5" s="145">
        <v>45049</v>
      </c>
      <c r="AV5" s="146"/>
      <c r="AW5" s="132"/>
    </row>
    <row r="6" spans="1:68" x14ac:dyDescent="0.3">
      <c r="A6" s="132"/>
      <c r="B6" s="138">
        <v>45447</v>
      </c>
      <c r="C6" s="139">
        <v>45447</v>
      </c>
      <c r="D6" s="140"/>
      <c r="E6" s="132"/>
      <c r="F6" s="138">
        <v>45477</v>
      </c>
      <c r="G6" s="139">
        <v>45477</v>
      </c>
      <c r="H6" s="140"/>
      <c r="I6" s="132"/>
      <c r="J6" s="135">
        <v>45508</v>
      </c>
      <c r="K6" s="136">
        <v>45508</v>
      </c>
      <c r="L6" s="137"/>
      <c r="M6" s="132"/>
      <c r="N6" s="138">
        <v>45539</v>
      </c>
      <c r="O6" s="139">
        <v>45539</v>
      </c>
      <c r="P6" s="140"/>
      <c r="Q6" s="132"/>
      <c r="R6" s="138">
        <v>45569</v>
      </c>
      <c r="S6" s="139">
        <v>45569</v>
      </c>
      <c r="T6" s="140"/>
      <c r="U6" s="132"/>
      <c r="V6" s="138">
        <v>45600</v>
      </c>
      <c r="W6" s="139">
        <v>45295</v>
      </c>
      <c r="X6" s="140"/>
      <c r="Y6" s="132"/>
      <c r="Z6" s="138">
        <v>45630</v>
      </c>
      <c r="AA6" s="139">
        <v>45630</v>
      </c>
      <c r="AB6" s="140"/>
      <c r="AC6" s="132"/>
      <c r="AD6" s="144">
        <v>45661</v>
      </c>
      <c r="AE6" s="145">
        <v>44930</v>
      </c>
      <c r="AF6" s="146"/>
      <c r="AG6" s="132"/>
      <c r="AH6" s="170">
        <v>45692</v>
      </c>
      <c r="AI6" s="167">
        <v>44961</v>
      </c>
      <c r="AJ6" s="169"/>
      <c r="AK6" s="132"/>
      <c r="AL6" s="170">
        <v>45720</v>
      </c>
      <c r="AM6" s="167">
        <v>44989</v>
      </c>
      <c r="AN6" s="169"/>
      <c r="AO6" s="132"/>
      <c r="AP6" s="170">
        <v>45751</v>
      </c>
      <c r="AQ6" s="167">
        <v>45020</v>
      </c>
      <c r="AR6" s="169"/>
      <c r="AS6" s="132"/>
      <c r="AT6" s="144">
        <v>45781</v>
      </c>
      <c r="AU6" s="145">
        <v>45050</v>
      </c>
      <c r="AV6" s="146"/>
      <c r="AW6" s="132"/>
    </row>
    <row r="7" spans="1:68" x14ac:dyDescent="0.3">
      <c r="A7" s="132"/>
      <c r="B7" s="138">
        <v>45448</v>
      </c>
      <c r="C7" s="139">
        <v>45448</v>
      </c>
      <c r="D7" s="140"/>
      <c r="E7" s="132"/>
      <c r="F7" s="138">
        <v>45478</v>
      </c>
      <c r="G7" s="139">
        <v>45478</v>
      </c>
      <c r="H7" s="140"/>
      <c r="I7" s="132"/>
      <c r="J7" s="138">
        <v>45509</v>
      </c>
      <c r="K7" s="139">
        <v>45509</v>
      </c>
      <c r="L7" s="140"/>
      <c r="M7" s="132"/>
      <c r="N7" s="138">
        <v>45540</v>
      </c>
      <c r="O7" s="139">
        <v>45540</v>
      </c>
      <c r="P7" s="140"/>
      <c r="Q7" s="132"/>
      <c r="R7" s="135">
        <v>45570</v>
      </c>
      <c r="S7" s="136">
        <v>45570</v>
      </c>
      <c r="T7" s="137"/>
      <c r="U7" s="132"/>
      <c r="V7" s="138">
        <v>45601</v>
      </c>
      <c r="W7" s="139">
        <v>45296</v>
      </c>
      <c r="X7" s="140"/>
      <c r="Y7" s="132"/>
      <c r="Z7" s="138">
        <v>45631</v>
      </c>
      <c r="AA7" s="139">
        <v>45631</v>
      </c>
      <c r="AB7" s="140"/>
      <c r="AC7" s="132"/>
      <c r="AD7" s="144">
        <v>45662</v>
      </c>
      <c r="AE7" s="145">
        <v>44931</v>
      </c>
      <c r="AF7" s="146"/>
      <c r="AG7" s="132"/>
      <c r="AH7" s="170">
        <v>45693</v>
      </c>
      <c r="AI7" s="167">
        <v>44962</v>
      </c>
      <c r="AJ7" s="169"/>
      <c r="AK7" s="132"/>
      <c r="AL7" s="170">
        <v>45721</v>
      </c>
      <c r="AM7" s="167">
        <v>44990</v>
      </c>
      <c r="AN7" s="169"/>
      <c r="AO7" s="132"/>
      <c r="AP7" s="144">
        <v>45752</v>
      </c>
      <c r="AQ7" s="145">
        <v>45021</v>
      </c>
      <c r="AR7" s="146"/>
      <c r="AS7" s="132"/>
      <c r="AT7" s="138">
        <v>45782</v>
      </c>
      <c r="AU7" s="151">
        <v>45051</v>
      </c>
      <c r="AV7" s="152"/>
      <c r="AW7" s="132"/>
    </row>
    <row r="8" spans="1:68" x14ac:dyDescent="0.3">
      <c r="A8" s="132"/>
      <c r="B8" s="138">
        <v>45449</v>
      </c>
      <c r="C8" s="139">
        <v>45449</v>
      </c>
      <c r="D8" s="140"/>
      <c r="E8" s="132"/>
      <c r="F8" s="135">
        <v>45479</v>
      </c>
      <c r="G8" s="136">
        <v>45479</v>
      </c>
      <c r="H8" s="137"/>
      <c r="I8" s="132"/>
      <c r="J8" s="138">
        <v>45510</v>
      </c>
      <c r="K8" s="139">
        <v>45510</v>
      </c>
      <c r="L8" s="140"/>
      <c r="M8" s="132"/>
      <c r="N8" s="138">
        <v>45541</v>
      </c>
      <c r="O8" s="139">
        <v>45541</v>
      </c>
      <c r="P8" s="140"/>
      <c r="Q8" s="132"/>
      <c r="R8" s="135">
        <v>45571</v>
      </c>
      <c r="S8" s="136">
        <v>45571</v>
      </c>
      <c r="T8" s="137"/>
      <c r="U8" s="132"/>
      <c r="V8" s="138">
        <v>45602</v>
      </c>
      <c r="W8" s="139">
        <v>45297</v>
      </c>
      <c r="X8" s="140"/>
      <c r="Y8" s="132"/>
      <c r="Z8" s="138">
        <v>45632</v>
      </c>
      <c r="AA8" s="139">
        <v>45632</v>
      </c>
      <c r="AB8" s="140"/>
      <c r="AC8" s="132"/>
      <c r="AD8" s="170">
        <v>45663</v>
      </c>
      <c r="AE8" s="139">
        <v>44932</v>
      </c>
      <c r="AF8" s="140"/>
      <c r="AG8" s="132"/>
      <c r="AH8" s="170">
        <v>45694</v>
      </c>
      <c r="AI8" s="167">
        <v>44963</v>
      </c>
      <c r="AJ8" s="169"/>
      <c r="AK8" s="132"/>
      <c r="AL8" s="170">
        <v>45722</v>
      </c>
      <c r="AM8" s="167">
        <v>44991</v>
      </c>
      <c r="AN8" s="169"/>
      <c r="AO8" s="132"/>
      <c r="AP8" s="144">
        <v>45753</v>
      </c>
      <c r="AQ8" s="145">
        <v>45022</v>
      </c>
      <c r="AR8" s="146"/>
      <c r="AS8" s="132"/>
      <c r="AT8" s="138">
        <v>45783</v>
      </c>
      <c r="AU8" s="151">
        <v>45052</v>
      </c>
      <c r="AV8" s="152"/>
      <c r="AW8" s="132"/>
    </row>
    <row r="9" spans="1:68" x14ac:dyDescent="0.3">
      <c r="A9" s="132"/>
      <c r="B9" s="138">
        <v>45450</v>
      </c>
      <c r="C9" s="139">
        <v>45450</v>
      </c>
      <c r="D9" s="140"/>
      <c r="E9" s="132"/>
      <c r="F9" s="135">
        <v>45480</v>
      </c>
      <c r="G9" s="136">
        <v>45480</v>
      </c>
      <c r="H9" s="137"/>
      <c r="I9" s="132"/>
      <c r="J9" s="138">
        <v>45511</v>
      </c>
      <c r="K9" s="139">
        <v>45511</v>
      </c>
      <c r="L9" s="140"/>
      <c r="M9" s="132"/>
      <c r="N9" s="135">
        <v>45542</v>
      </c>
      <c r="O9" s="136">
        <v>45542</v>
      </c>
      <c r="P9" s="137"/>
      <c r="Q9" s="132"/>
      <c r="R9" s="138">
        <v>45572</v>
      </c>
      <c r="S9" s="139">
        <v>45572</v>
      </c>
      <c r="T9" s="140"/>
      <c r="U9" s="132"/>
      <c r="V9" s="138">
        <v>45603</v>
      </c>
      <c r="W9" s="139">
        <v>45298</v>
      </c>
      <c r="X9" s="140"/>
      <c r="Y9" s="132"/>
      <c r="Z9" s="135">
        <v>45633</v>
      </c>
      <c r="AA9" s="136">
        <v>45633</v>
      </c>
      <c r="AB9" s="137"/>
      <c r="AC9" s="132"/>
      <c r="AD9" s="170">
        <v>45664</v>
      </c>
      <c r="AE9" s="139">
        <v>44933</v>
      </c>
      <c r="AF9" s="140"/>
      <c r="AG9" s="132"/>
      <c r="AH9" s="170">
        <v>45695</v>
      </c>
      <c r="AI9" s="167">
        <v>44964</v>
      </c>
      <c r="AJ9" s="169"/>
      <c r="AK9" s="132"/>
      <c r="AL9" s="170">
        <v>45723</v>
      </c>
      <c r="AM9" s="167">
        <v>44992</v>
      </c>
      <c r="AN9" s="169"/>
      <c r="AO9" s="132"/>
      <c r="AP9" s="138">
        <v>45754</v>
      </c>
      <c r="AQ9" s="139">
        <v>45023</v>
      </c>
      <c r="AR9" s="140"/>
      <c r="AS9" s="132"/>
      <c r="AT9" s="138">
        <v>45784</v>
      </c>
      <c r="AU9" s="151">
        <v>45053</v>
      </c>
      <c r="AV9" s="152"/>
      <c r="AW9" s="132"/>
    </row>
    <row r="10" spans="1:68" x14ac:dyDescent="0.3">
      <c r="A10" s="132"/>
      <c r="B10" s="135">
        <v>45451</v>
      </c>
      <c r="C10" s="136">
        <v>45451</v>
      </c>
      <c r="D10" s="137"/>
      <c r="E10" s="132"/>
      <c r="F10" s="138">
        <v>45481</v>
      </c>
      <c r="G10" s="139">
        <v>45481</v>
      </c>
      <c r="H10" s="140"/>
      <c r="I10" s="132"/>
      <c r="J10" s="138">
        <v>45512</v>
      </c>
      <c r="K10" s="139">
        <v>45512</v>
      </c>
      <c r="L10" s="140"/>
      <c r="M10" s="132"/>
      <c r="N10" s="135">
        <v>45543</v>
      </c>
      <c r="O10" s="136">
        <v>45543</v>
      </c>
      <c r="P10" s="137"/>
      <c r="Q10" s="132"/>
      <c r="R10" s="138">
        <v>45573</v>
      </c>
      <c r="S10" s="139">
        <v>45573</v>
      </c>
      <c r="T10" s="140"/>
      <c r="U10" s="132"/>
      <c r="V10" s="138">
        <v>45604</v>
      </c>
      <c r="W10" s="139">
        <v>45299</v>
      </c>
      <c r="X10" s="140"/>
      <c r="Y10" s="132"/>
      <c r="Z10" s="135">
        <v>45634</v>
      </c>
      <c r="AA10" s="136">
        <v>45634</v>
      </c>
      <c r="AB10" s="137"/>
      <c r="AC10" s="132"/>
      <c r="AD10" s="170">
        <v>45665</v>
      </c>
      <c r="AE10" s="139">
        <v>44934</v>
      </c>
      <c r="AF10" s="140"/>
      <c r="AG10" s="132"/>
      <c r="AH10" s="144">
        <v>45696</v>
      </c>
      <c r="AI10" s="145">
        <v>44965</v>
      </c>
      <c r="AJ10" s="146"/>
      <c r="AK10" s="132"/>
      <c r="AL10" s="144">
        <v>45724</v>
      </c>
      <c r="AM10" s="145">
        <v>44993</v>
      </c>
      <c r="AN10" s="146"/>
      <c r="AO10" s="132"/>
      <c r="AP10" s="138">
        <v>45755</v>
      </c>
      <c r="AQ10" s="139">
        <v>45024</v>
      </c>
      <c r="AR10" s="140"/>
      <c r="AS10" s="132"/>
      <c r="AT10" s="141">
        <v>45785</v>
      </c>
      <c r="AU10" s="142">
        <v>45054</v>
      </c>
      <c r="AV10" s="143"/>
      <c r="AW10" s="132"/>
    </row>
    <row r="11" spans="1:68" x14ac:dyDescent="0.3">
      <c r="A11" s="132"/>
      <c r="B11" s="135">
        <v>45452</v>
      </c>
      <c r="C11" s="136">
        <v>45452</v>
      </c>
      <c r="D11" s="137"/>
      <c r="E11" s="132"/>
      <c r="F11" s="138">
        <v>45482</v>
      </c>
      <c r="G11" s="139">
        <v>45482</v>
      </c>
      <c r="H11" s="140"/>
      <c r="I11" s="132"/>
      <c r="J11" s="138">
        <v>45513</v>
      </c>
      <c r="K11" s="139">
        <v>45513</v>
      </c>
      <c r="L11" s="140"/>
      <c r="M11" s="132"/>
      <c r="N11" s="138">
        <v>45544</v>
      </c>
      <c r="O11" s="139">
        <v>45544</v>
      </c>
      <c r="P11" s="140"/>
      <c r="Q11" s="132"/>
      <c r="R11" s="138">
        <v>45574</v>
      </c>
      <c r="S11" s="139">
        <v>45574</v>
      </c>
      <c r="T11" s="140"/>
      <c r="U11" s="132"/>
      <c r="V11" s="135">
        <v>45605</v>
      </c>
      <c r="W11" s="136">
        <v>45300</v>
      </c>
      <c r="X11" s="137"/>
      <c r="Y11" s="132"/>
      <c r="Z11" s="138">
        <v>45635</v>
      </c>
      <c r="AA11" s="139">
        <v>45635</v>
      </c>
      <c r="AB11" s="140"/>
      <c r="AC11" s="132"/>
      <c r="AD11" s="170">
        <v>45666</v>
      </c>
      <c r="AE11" s="139">
        <v>44935</v>
      </c>
      <c r="AF11" s="140"/>
      <c r="AG11" s="132"/>
      <c r="AH11" s="144">
        <v>45697</v>
      </c>
      <c r="AI11" s="145">
        <v>44966</v>
      </c>
      <c r="AJ11" s="146"/>
      <c r="AK11" s="132"/>
      <c r="AL11" s="144">
        <v>45725</v>
      </c>
      <c r="AM11" s="145">
        <v>44994</v>
      </c>
      <c r="AN11" s="146"/>
      <c r="AO11" s="132"/>
      <c r="AP11" s="138">
        <v>45756</v>
      </c>
      <c r="AQ11" s="139">
        <v>45025</v>
      </c>
      <c r="AR11" s="140"/>
      <c r="AS11" s="132"/>
      <c r="AT11" s="138">
        <v>45786</v>
      </c>
      <c r="AU11" s="151">
        <v>45055</v>
      </c>
      <c r="AV11" s="152"/>
      <c r="AW11" s="132"/>
    </row>
    <row r="12" spans="1:68" x14ac:dyDescent="0.3">
      <c r="A12" s="132"/>
      <c r="B12" s="138">
        <v>45453</v>
      </c>
      <c r="C12" s="139">
        <v>45453</v>
      </c>
      <c r="D12" s="140"/>
      <c r="E12" s="132"/>
      <c r="F12" s="138">
        <v>45483</v>
      </c>
      <c r="G12" s="139">
        <v>45483</v>
      </c>
      <c r="H12" s="140"/>
      <c r="I12" s="132"/>
      <c r="J12" s="135">
        <v>45514</v>
      </c>
      <c r="K12" s="136">
        <v>45514</v>
      </c>
      <c r="L12" s="137"/>
      <c r="M12" s="132"/>
      <c r="N12" s="138">
        <v>45545</v>
      </c>
      <c r="O12" s="139">
        <v>45545</v>
      </c>
      <c r="P12" s="140"/>
      <c r="Q12" s="132"/>
      <c r="R12" s="138">
        <v>45575</v>
      </c>
      <c r="S12" s="139">
        <v>45575</v>
      </c>
      <c r="T12" s="140"/>
      <c r="U12" s="132"/>
      <c r="V12" s="135">
        <v>45606</v>
      </c>
      <c r="W12" s="136">
        <v>45301</v>
      </c>
      <c r="X12" s="137"/>
      <c r="Y12" s="132"/>
      <c r="Z12" s="138">
        <v>45636</v>
      </c>
      <c r="AA12" s="139">
        <v>45636</v>
      </c>
      <c r="AB12" s="140"/>
      <c r="AC12" s="132"/>
      <c r="AD12" s="170">
        <v>45667</v>
      </c>
      <c r="AE12" s="139">
        <v>44936</v>
      </c>
      <c r="AF12" s="140"/>
      <c r="AG12" s="132"/>
      <c r="AH12" s="138">
        <v>45698</v>
      </c>
      <c r="AI12" s="139">
        <v>44967</v>
      </c>
      <c r="AJ12" s="140"/>
      <c r="AK12" s="132"/>
      <c r="AL12" s="138">
        <v>45726</v>
      </c>
      <c r="AM12" s="139">
        <v>44995</v>
      </c>
      <c r="AN12" s="140"/>
      <c r="AO12" s="132"/>
      <c r="AP12" s="138">
        <v>45757</v>
      </c>
      <c r="AQ12" s="139">
        <v>45026</v>
      </c>
      <c r="AR12" s="140"/>
      <c r="AS12" s="132"/>
      <c r="AT12" s="144">
        <v>45787</v>
      </c>
      <c r="AU12" s="145">
        <v>45056</v>
      </c>
      <c r="AV12" s="146"/>
      <c r="AW12" s="132"/>
    </row>
    <row r="13" spans="1:68" x14ac:dyDescent="0.3">
      <c r="A13" s="132"/>
      <c r="B13" s="138">
        <v>45454</v>
      </c>
      <c r="C13" s="139">
        <v>45454</v>
      </c>
      <c r="D13" s="140"/>
      <c r="E13" s="132"/>
      <c r="F13" s="138">
        <v>45484</v>
      </c>
      <c r="G13" s="139">
        <v>45484</v>
      </c>
      <c r="H13" s="140"/>
      <c r="I13" s="132"/>
      <c r="J13" s="135">
        <v>45515</v>
      </c>
      <c r="K13" s="136">
        <v>45515</v>
      </c>
      <c r="L13" s="137"/>
      <c r="M13" s="132"/>
      <c r="N13" s="138">
        <v>45546</v>
      </c>
      <c r="O13" s="139">
        <v>45546</v>
      </c>
      <c r="P13" s="140"/>
      <c r="Q13" s="132"/>
      <c r="R13" s="138">
        <v>45576</v>
      </c>
      <c r="S13" s="139">
        <v>45576</v>
      </c>
      <c r="T13" s="140"/>
      <c r="U13" s="132"/>
      <c r="V13" s="141">
        <v>45607</v>
      </c>
      <c r="W13" s="142">
        <v>45302</v>
      </c>
      <c r="X13" s="143"/>
      <c r="Y13" s="132"/>
      <c r="Z13" s="138">
        <v>45637</v>
      </c>
      <c r="AA13" s="139">
        <v>45637</v>
      </c>
      <c r="AB13" s="140"/>
      <c r="AC13" s="132"/>
      <c r="AD13" s="144">
        <v>45668</v>
      </c>
      <c r="AE13" s="145">
        <v>44937</v>
      </c>
      <c r="AF13" s="146"/>
      <c r="AG13" s="132"/>
      <c r="AH13" s="138">
        <v>45699</v>
      </c>
      <c r="AI13" s="139">
        <v>44968</v>
      </c>
      <c r="AJ13" s="140"/>
      <c r="AK13" s="132"/>
      <c r="AL13" s="138">
        <v>45727</v>
      </c>
      <c r="AM13" s="139">
        <v>44996</v>
      </c>
      <c r="AN13" s="140"/>
      <c r="AO13" s="132"/>
      <c r="AP13" s="138">
        <v>45758</v>
      </c>
      <c r="AQ13" s="139">
        <v>45027</v>
      </c>
      <c r="AR13" s="140"/>
      <c r="AS13" s="132"/>
      <c r="AT13" s="144">
        <v>45788</v>
      </c>
      <c r="AU13" s="145">
        <v>45057</v>
      </c>
      <c r="AV13" s="146"/>
      <c r="AW13" s="132"/>
    </row>
    <row r="14" spans="1:68" x14ac:dyDescent="0.3">
      <c r="A14" s="132"/>
      <c r="B14" s="138">
        <v>45455</v>
      </c>
      <c r="C14" s="139">
        <v>45455</v>
      </c>
      <c r="D14" s="140"/>
      <c r="E14" s="132"/>
      <c r="F14" s="138">
        <v>45485</v>
      </c>
      <c r="G14" s="139">
        <v>45485</v>
      </c>
      <c r="H14" s="140"/>
      <c r="I14" s="132"/>
      <c r="J14" s="138">
        <v>45516</v>
      </c>
      <c r="K14" s="139">
        <v>45516</v>
      </c>
      <c r="L14" s="140"/>
      <c r="M14" s="132"/>
      <c r="N14" s="138">
        <v>45547</v>
      </c>
      <c r="O14" s="139">
        <v>45547</v>
      </c>
      <c r="P14" s="140"/>
      <c r="Q14" s="132"/>
      <c r="R14" s="135">
        <v>45577</v>
      </c>
      <c r="S14" s="136">
        <v>45577</v>
      </c>
      <c r="T14" s="137"/>
      <c r="U14" s="132"/>
      <c r="V14" s="138">
        <v>45608</v>
      </c>
      <c r="W14" s="139">
        <v>45303</v>
      </c>
      <c r="X14" s="140"/>
      <c r="Y14" s="132"/>
      <c r="Z14" s="138">
        <v>45638</v>
      </c>
      <c r="AA14" s="139">
        <v>45638</v>
      </c>
      <c r="AB14" s="140"/>
      <c r="AC14" s="132"/>
      <c r="AD14" s="144">
        <v>45669</v>
      </c>
      <c r="AE14" s="145">
        <v>44938</v>
      </c>
      <c r="AF14" s="146"/>
      <c r="AG14" s="132"/>
      <c r="AH14" s="138">
        <v>45700</v>
      </c>
      <c r="AI14" s="139">
        <v>44969</v>
      </c>
      <c r="AJ14" s="140"/>
      <c r="AK14" s="132"/>
      <c r="AL14" s="138">
        <v>45728</v>
      </c>
      <c r="AM14" s="139">
        <v>44997</v>
      </c>
      <c r="AN14" s="140"/>
      <c r="AO14" s="132"/>
      <c r="AP14" s="144">
        <v>45759</v>
      </c>
      <c r="AQ14" s="145">
        <v>45028</v>
      </c>
      <c r="AR14" s="146"/>
      <c r="AS14" s="132"/>
      <c r="AT14" s="150">
        <v>45789</v>
      </c>
      <c r="AU14" s="139">
        <v>45058</v>
      </c>
      <c r="AV14" s="140"/>
      <c r="AW14" s="132"/>
    </row>
    <row r="15" spans="1:68" x14ac:dyDescent="0.3">
      <c r="A15" s="132"/>
      <c r="B15" s="138">
        <v>45456</v>
      </c>
      <c r="C15" s="139">
        <v>45456</v>
      </c>
      <c r="D15" s="140"/>
      <c r="E15" s="132"/>
      <c r="F15" s="135">
        <v>45486</v>
      </c>
      <c r="G15" s="136">
        <v>45486</v>
      </c>
      <c r="H15" s="137"/>
      <c r="I15" s="132"/>
      <c r="J15" s="138">
        <v>45517</v>
      </c>
      <c r="K15" s="139">
        <v>45517</v>
      </c>
      <c r="L15" s="140"/>
      <c r="M15" s="132"/>
      <c r="N15" s="138">
        <v>45548</v>
      </c>
      <c r="O15" s="139">
        <v>45548</v>
      </c>
      <c r="P15" s="140"/>
      <c r="Q15" s="132"/>
      <c r="R15" s="135">
        <v>45578</v>
      </c>
      <c r="S15" s="136">
        <v>45578</v>
      </c>
      <c r="T15" s="137"/>
      <c r="U15" s="132"/>
      <c r="V15" s="138">
        <v>45609</v>
      </c>
      <c r="W15" s="139">
        <v>45304</v>
      </c>
      <c r="X15" s="140"/>
      <c r="Y15" s="132"/>
      <c r="Z15" s="138">
        <v>45639</v>
      </c>
      <c r="AA15" s="139">
        <v>45639</v>
      </c>
      <c r="AB15" s="140"/>
      <c r="AC15" s="132"/>
      <c r="AD15" s="138">
        <v>45670</v>
      </c>
      <c r="AE15" s="139">
        <v>44939</v>
      </c>
      <c r="AF15" s="140"/>
      <c r="AG15" s="132"/>
      <c r="AH15" s="138">
        <v>45701</v>
      </c>
      <c r="AI15" s="139">
        <v>44970</v>
      </c>
      <c r="AJ15" s="140"/>
      <c r="AK15" s="132"/>
      <c r="AL15" s="138">
        <v>45729</v>
      </c>
      <c r="AM15" s="139">
        <v>44998</v>
      </c>
      <c r="AN15" s="140"/>
      <c r="AO15" s="132"/>
      <c r="AP15" s="144">
        <v>45760</v>
      </c>
      <c r="AQ15" s="145">
        <v>45029</v>
      </c>
      <c r="AR15" s="146"/>
      <c r="AS15" s="132"/>
      <c r="AT15" s="150">
        <v>45790</v>
      </c>
      <c r="AU15" s="139">
        <v>45059</v>
      </c>
      <c r="AV15" s="140"/>
      <c r="AW15" s="132"/>
    </row>
    <row r="16" spans="1:68" x14ac:dyDescent="0.3">
      <c r="A16" s="132"/>
      <c r="B16" s="138">
        <v>45457</v>
      </c>
      <c r="C16" s="139">
        <v>45457</v>
      </c>
      <c r="D16" s="140"/>
      <c r="E16" s="132"/>
      <c r="F16" s="141">
        <v>45487</v>
      </c>
      <c r="G16" s="142">
        <v>45487</v>
      </c>
      <c r="H16" s="143"/>
      <c r="I16" s="132"/>
      <c r="J16" s="138">
        <v>45518</v>
      </c>
      <c r="K16" s="139">
        <v>45518</v>
      </c>
      <c r="L16" s="140"/>
      <c r="M16" s="132"/>
      <c r="N16" s="135">
        <v>45549</v>
      </c>
      <c r="O16" s="136">
        <v>45549</v>
      </c>
      <c r="P16" s="137"/>
      <c r="Q16" s="132"/>
      <c r="R16" s="138">
        <v>45579</v>
      </c>
      <c r="S16" s="139">
        <v>45579</v>
      </c>
      <c r="T16" s="140"/>
      <c r="U16" s="132"/>
      <c r="V16" s="138">
        <v>45610</v>
      </c>
      <c r="W16" s="139">
        <v>45305</v>
      </c>
      <c r="X16" s="140"/>
      <c r="Y16" s="132"/>
      <c r="Z16" s="135">
        <v>45640</v>
      </c>
      <c r="AA16" s="136">
        <v>45640</v>
      </c>
      <c r="AB16" s="137"/>
      <c r="AC16" s="132"/>
      <c r="AD16" s="138">
        <v>45671</v>
      </c>
      <c r="AE16" s="139">
        <v>44940</v>
      </c>
      <c r="AF16" s="140"/>
      <c r="AG16" s="132"/>
      <c r="AH16" s="138">
        <v>45702</v>
      </c>
      <c r="AI16" s="139">
        <v>44971</v>
      </c>
      <c r="AJ16" s="140"/>
      <c r="AK16" s="132"/>
      <c r="AL16" s="138">
        <v>45730</v>
      </c>
      <c r="AM16" s="139">
        <v>44999</v>
      </c>
      <c r="AN16" s="140"/>
      <c r="AO16" s="132"/>
      <c r="AP16" s="170">
        <v>45761</v>
      </c>
      <c r="AQ16" s="167">
        <v>45030</v>
      </c>
      <c r="AR16" s="169"/>
      <c r="AS16" s="132"/>
      <c r="AT16" s="150">
        <v>45791</v>
      </c>
      <c r="AU16" s="139">
        <v>45060</v>
      </c>
      <c r="AV16" s="140"/>
      <c r="AW16" s="132"/>
    </row>
    <row r="17" spans="1:49" x14ac:dyDescent="0.3">
      <c r="A17" s="132"/>
      <c r="B17" s="135">
        <v>45458</v>
      </c>
      <c r="C17" s="136">
        <v>45458</v>
      </c>
      <c r="D17" s="137"/>
      <c r="E17" s="132"/>
      <c r="F17" s="138">
        <v>45488</v>
      </c>
      <c r="G17" s="139">
        <v>45488</v>
      </c>
      <c r="H17" s="140"/>
      <c r="I17" s="132"/>
      <c r="J17" s="141">
        <v>45519</v>
      </c>
      <c r="K17" s="142">
        <v>45519</v>
      </c>
      <c r="L17" s="143"/>
      <c r="M17" s="132"/>
      <c r="N17" s="135">
        <v>45550</v>
      </c>
      <c r="O17" s="136">
        <v>45550</v>
      </c>
      <c r="P17" s="137"/>
      <c r="Q17" s="132"/>
      <c r="R17" s="138">
        <v>45580</v>
      </c>
      <c r="S17" s="139">
        <v>45580</v>
      </c>
      <c r="T17" s="140"/>
      <c r="U17" s="132"/>
      <c r="V17" s="138">
        <v>45611</v>
      </c>
      <c r="W17" s="139">
        <v>45306</v>
      </c>
      <c r="X17" s="140"/>
      <c r="Y17" s="132"/>
      <c r="Z17" s="135">
        <v>45641</v>
      </c>
      <c r="AA17" s="136">
        <v>45641</v>
      </c>
      <c r="AB17" s="137"/>
      <c r="AC17" s="132"/>
      <c r="AD17" s="138">
        <v>45672</v>
      </c>
      <c r="AE17" s="139">
        <v>44941</v>
      </c>
      <c r="AF17" s="140"/>
      <c r="AG17" s="132"/>
      <c r="AH17" s="144">
        <v>45703</v>
      </c>
      <c r="AI17" s="145">
        <v>44972</v>
      </c>
      <c r="AJ17" s="146"/>
      <c r="AK17" s="132"/>
      <c r="AL17" s="144">
        <v>45731</v>
      </c>
      <c r="AM17" s="145">
        <v>45000</v>
      </c>
      <c r="AN17" s="146"/>
      <c r="AO17" s="132"/>
      <c r="AP17" s="170">
        <v>45762</v>
      </c>
      <c r="AQ17" s="167">
        <v>45031</v>
      </c>
      <c r="AR17" s="169"/>
      <c r="AS17" s="132"/>
      <c r="AT17" s="150">
        <v>45792</v>
      </c>
      <c r="AU17" s="139">
        <v>45061</v>
      </c>
      <c r="AV17" s="140"/>
      <c r="AW17" s="132"/>
    </row>
    <row r="18" spans="1:49" x14ac:dyDescent="0.3">
      <c r="A18" s="132"/>
      <c r="B18" s="135">
        <v>45459</v>
      </c>
      <c r="C18" s="136">
        <v>45459</v>
      </c>
      <c r="D18" s="137"/>
      <c r="E18" s="132"/>
      <c r="F18" s="138">
        <v>45489</v>
      </c>
      <c r="G18" s="139">
        <v>45489</v>
      </c>
      <c r="H18" s="140"/>
      <c r="I18" s="132"/>
      <c r="J18" s="138">
        <v>45520</v>
      </c>
      <c r="K18" s="139">
        <v>45520</v>
      </c>
      <c r="L18" s="140"/>
      <c r="M18" s="132"/>
      <c r="N18" s="138">
        <v>45551</v>
      </c>
      <c r="O18" s="139">
        <v>45551</v>
      </c>
      <c r="P18" s="140"/>
      <c r="Q18" s="132"/>
      <c r="R18" s="138">
        <v>45581</v>
      </c>
      <c r="S18" s="139">
        <v>45581</v>
      </c>
      <c r="T18" s="140"/>
      <c r="U18" s="132"/>
      <c r="V18" s="135">
        <v>45612</v>
      </c>
      <c r="W18" s="136">
        <v>45307</v>
      </c>
      <c r="X18" s="137"/>
      <c r="Y18" s="132"/>
      <c r="Z18" s="138">
        <v>45642</v>
      </c>
      <c r="AA18" s="139">
        <v>45642</v>
      </c>
      <c r="AB18" s="140"/>
      <c r="AC18" s="132"/>
      <c r="AD18" s="138">
        <v>45673</v>
      </c>
      <c r="AE18" s="139">
        <v>44942</v>
      </c>
      <c r="AF18" s="140"/>
      <c r="AG18" s="132"/>
      <c r="AH18" s="144">
        <v>45704</v>
      </c>
      <c r="AI18" s="145">
        <v>44973</v>
      </c>
      <c r="AJ18" s="146"/>
      <c r="AK18" s="132"/>
      <c r="AL18" s="144">
        <v>45732</v>
      </c>
      <c r="AM18" s="145">
        <v>45001</v>
      </c>
      <c r="AN18" s="146"/>
      <c r="AO18" s="132"/>
      <c r="AP18" s="170">
        <v>45763</v>
      </c>
      <c r="AQ18" s="167">
        <v>45032</v>
      </c>
      <c r="AR18" s="169"/>
      <c r="AS18" s="132"/>
      <c r="AT18" s="150">
        <v>45793</v>
      </c>
      <c r="AU18" s="139">
        <v>45062</v>
      </c>
      <c r="AV18" s="140"/>
      <c r="AW18" s="132"/>
    </row>
    <row r="19" spans="1:49" x14ac:dyDescent="0.3">
      <c r="A19" s="132"/>
      <c r="B19" s="147">
        <v>45460</v>
      </c>
      <c r="C19" s="148">
        <v>45460</v>
      </c>
      <c r="D19" s="149" t="s">
        <v>39</v>
      </c>
      <c r="E19" s="132"/>
      <c r="F19" s="138">
        <v>45490</v>
      </c>
      <c r="G19" s="139">
        <v>45490</v>
      </c>
      <c r="H19" s="140"/>
      <c r="I19" s="132"/>
      <c r="J19" s="135">
        <v>45521</v>
      </c>
      <c r="K19" s="136">
        <v>45521</v>
      </c>
      <c r="L19" s="137"/>
      <c r="M19" s="132"/>
      <c r="N19" s="138">
        <v>45552</v>
      </c>
      <c r="O19" s="139">
        <v>45552</v>
      </c>
      <c r="P19" s="140"/>
      <c r="Q19" s="132"/>
      <c r="R19" s="138">
        <v>45582</v>
      </c>
      <c r="S19" s="139">
        <v>45582</v>
      </c>
      <c r="T19" s="140"/>
      <c r="U19" s="132"/>
      <c r="V19" s="135">
        <v>45613</v>
      </c>
      <c r="W19" s="136">
        <v>45308</v>
      </c>
      <c r="X19" s="137"/>
      <c r="Y19" s="132"/>
      <c r="Z19" s="138">
        <v>45643</v>
      </c>
      <c r="AA19" s="139">
        <v>45643</v>
      </c>
      <c r="AB19" s="140"/>
      <c r="AC19" s="132"/>
      <c r="AD19" s="138">
        <v>45674</v>
      </c>
      <c r="AE19" s="139">
        <v>44943</v>
      </c>
      <c r="AF19" s="140"/>
      <c r="AG19" s="132"/>
      <c r="AH19" s="170">
        <v>45705</v>
      </c>
      <c r="AI19" s="167">
        <v>44974</v>
      </c>
      <c r="AJ19" s="169"/>
      <c r="AK19" s="132"/>
      <c r="AL19" s="170">
        <v>45733</v>
      </c>
      <c r="AM19" s="167">
        <v>45002</v>
      </c>
      <c r="AN19" s="169"/>
      <c r="AO19" s="132"/>
      <c r="AP19" s="170">
        <v>45764</v>
      </c>
      <c r="AQ19" s="167">
        <v>45033</v>
      </c>
      <c r="AR19" s="169"/>
      <c r="AS19" s="132"/>
      <c r="AT19" s="144">
        <v>45794</v>
      </c>
      <c r="AU19" s="145">
        <v>45063</v>
      </c>
      <c r="AV19" s="146"/>
      <c r="AW19" s="132"/>
    </row>
    <row r="20" spans="1:49" x14ac:dyDescent="0.3">
      <c r="A20" s="132"/>
      <c r="B20" s="147">
        <v>45461</v>
      </c>
      <c r="C20" s="148">
        <v>45461</v>
      </c>
      <c r="D20" s="149" t="s">
        <v>39</v>
      </c>
      <c r="E20" s="132"/>
      <c r="F20" s="138">
        <v>45491</v>
      </c>
      <c r="G20" s="139">
        <v>45491</v>
      </c>
      <c r="H20" s="140"/>
      <c r="I20" s="132"/>
      <c r="J20" s="135">
        <v>45522</v>
      </c>
      <c r="K20" s="136">
        <v>45522</v>
      </c>
      <c r="L20" s="137"/>
      <c r="M20" s="132"/>
      <c r="N20" s="138">
        <v>45553</v>
      </c>
      <c r="O20" s="139">
        <v>45553</v>
      </c>
      <c r="P20" s="140"/>
      <c r="Q20" s="132"/>
      <c r="R20" s="138">
        <v>45583</v>
      </c>
      <c r="S20" s="139">
        <v>45583</v>
      </c>
      <c r="T20" s="140"/>
      <c r="U20" s="132"/>
      <c r="V20" s="138">
        <v>45614</v>
      </c>
      <c r="W20" s="139">
        <v>45309</v>
      </c>
      <c r="X20" s="140"/>
      <c r="Y20" s="132"/>
      <c r="Z20" s="138">
        <v>45644</v>
      </c>
      <c r="AA20" s="139">
        <v>45644</v>
      </c>
      <c r="AB20" s="140"/>
      <c r="AC20" s="132"/>
      <c r="AD20" s="144">
        <v>45675</v>
      </c>
      <c r="AE20" s="145">
        <v>44944</v>
      </c>
      <c r="AF20" s="146"/>
      <c r="AG20" s="132"/>
      <c r="AH20" s="170">
        <v>45706</v>
      </c>
      <c r="AI20" s="167">
        <v>44975</v>
      </c>
      <c r="AJ20" s="169"/>
      <c r="AK20" s="132"/>
      <c r="AL20" s="170">
        <v>45734</v>
      </c>
      <c r="AM20" s="167">
        <v>45003</v>
      </c>
      <c r="AN20" s="169"/>
      <c r="AO20" s="132"/>
      <c r="AP20" s="170">
        <v>45765</v>
      </c>
      <c r="AQ20" s="167">
        <v>45034</v>
      </c>
      <c r="AR20" s="169"/>
      <c r="AS20" s="132"/>
      <c r="AT20" s="144">
        <v>45795</v>
      </c>
      <c r="AU20" s="145">
        <v>45064</v>
      </c>
      <c r="AV20" s="146"/>
      <c r="AW20" s="132"/>
    </row>
    <row r="21" spans="1:49" x14ac:dyDescent="0.3">
      <c r="A21" s="132"/>
      <c r="B21" s="147">
        <v>45462</v>
      </c>
      <c r="C21" s="148">
        <v>45462</v>
      </c>
      <c r="D21" s="149" t="s">
        <v>39</v>
      </c>
      <c r="E21" s="132"/>
      <c r="F21" s="138">
        <v>45492</v>
      </c>
      <c r="G21" s="139">
        <v>45492</v>
      </c>
      <c r="H21" s="140"/>
      <c r="I21" s="132"/>
      <c r="J21" s="138">
        <v>45523</v>
      </c>
      <c r="K21" s="139">
        <v>45523</v>
      </c>
      <c r="L21" s="140"/>
      <c r="M21" s="132"/>
      <c r="N21" s="138">
        <v>45554</v>
      </c>
      <c r="O21" s="139">
        <v>45554</v>
      </c>
      <c r="P21" s="140"/>
      <c r="Q21" s="132"/>
      <c r="R21" s="135">
        <v>45584</v>
      </c>
      <c r="S21" s="136">
        <v>45584</v>
      </c>
      <c r="T21" s="137"/>
      <c r="U21" s="132"/>
      <c r="V21" s="138">
        <v>45615</v>
      </c>
      <c r="W21" s="139">
        <v>45310</v>
      </c>
      <c r="X21" s="140"/>
      <c r="Y21" s="132"/>
      <c r="Z21" s="138">
        <v>45645</v>
      </c>
      <c r="AA21" s="139">
        <v>45645</v>
      </c>
      <c r="AB21" s="140"/>
      <c r="AC21" s="132"/>
      <c r="AD21" s="144">
        <v>45676</v>
      </c>
      <c r="AE21" s="145">
        <v>44945</v>
      </c>
      <c r="AF21" s="146"/>
      <c r="AG21" s="132"/>
      <c r="AH21" s="170">
        <v>45707</v>
      </c>
      <c r="AI21" s="167">
        <v>44976</v>
      </c>
      <c r="AJ21" s="169"/>
      <c r="AK21" s="132"/>
      <c r="AL21" s="170">
        <v>45735</v>
      </c>
      <c r="AM21" s="167">
        <v>45004</v>
      </c>
      <c r="AN21" s="169"/>
      <c r="AO21" s="132"/>
      <c r="AP21" s="144">
        <v>45759</v>
      </c>
      <c r="AQ21" s="145">
        <v>45035</v>
      </c>
      <c r="AR21" s="146"/>
      <c r="AS21" s="132"/>
      <c r="AT21" s="138">
        <v>45796</v>
      </c>
      <c r="AU21" s="139">
        <v>45065</v>
      </c>
      <c r="AV21" s="140"/>
      <c r="AW21" s="132"/>
    </row>
    <row r="22" spans="1:49" x14ac:dyDescent="0.3">
      <c r="A22" s="132"/>
      <c r="B22" s="147">
        <v>45463</v>
      </c>
      <c r="C22" s="148">
        <v>45463</v>
      </c>
      <c r="D22" s="149" t="s">
        <v>39</v>
      </c>
      <c r="E22" s="132"/>
      <c r="F22" s="135">
        <v>45493</v>
      </c>
      <c r="G22" s="136">
        <v>45493</v>
      </c>
      <c r="H22" s="137"/>
      <c r="I22" s="132"/>
      <c r="J22" s="138">
        <v>45524</v>
      </c>
      <c r="K22" s="139">
        <v>45524</v>
      </c>
      <c r="L22" s="140"/>
      <c r="M22" s="132"/>
      <c r="N22" s="138">
        <v>45555</v>
      </c>
      <c r="O22" s="139">
        <v>45555</v>
      </c>
      <c r="P22" s="140"/>
      <c r="Q22" s="132"/>
      <c r="R22" s="135">
        <v>45585</v>
      </c>
      <c r="S22" s="136">
        <v>45585</v>
      </c>
      <c r="T22" s="137"/>
      <c r="U22" s="132"/>
      <c r="V22" s="138">
        <v>45616</v>
      </c>
      <c r="W22" s="139">
        <v>45311</v>
      </c>
      <c r="X22" s="140"/>
      <c r="Y22" s="132"/>
      <c r="Z22" s="138">
        <v>45646</v>
      </c>
      <c r="AA22" s="139">
        <v>45646</v>
      </c>
      <c r="AB22" s="140"/>
      <c r="AC22" s="132"/>
      <c r="AD22" s="170">
        <v>45677</v>
      </c>
      <c r="AE22" s="167">
        <v>44946</v>
      </c>
      <c r="AF22" s="140"/>
      <c r="AG22" s="132"/>
      <c r="AH22" s="170">
        <v>45708</v>
      </c>
      <c r="AI22" s="167">
        <v>44977</v>
      </c>
      <c r="AJ22" s="169"/>
      <c r="AK22" s="132"/>
      <c r="AL22" s="170">
        <v>45736</v>
      </c>
      <c r="AM22" s="167">
        <v>45005</v>
      </c>
      <c r="AN22" s="169"/>
      <c r="AO22" s="132"/>
      <c r="AP22" s="144">
        <v>45767</v>
      </c>
      <c r="AQ22" s="145">
        <v>45036</v>
      </c>
      <c r="AR22" s="146"/>
      <c r="AS22" s="132"/>
      <c r="AT22" s="138">
        <v>45797</v>
      </c>
      <c r="AU22" s="139">
        <v>45066</v>
      </c>
      <c r="AV22" s="140"/>
      <c r="AW22" s="132"/>
    </row>
    <row r="23" spans="1:49" x14ac:dyDescent="0.3">
      <c r="A23" s="132"/>
      <c r="B23" s="147">
        <v>45464</v>
      </c>
      <c r="C23" s="148">
        <v>45464</v>
      </c>
      <c r="D23" s="149" t="s">
        <v>39</v>
      </c>
      <c r="E23" s="132"/>
      <c r="F23" s="135">
        <v>45494</v>
      </c>
      <c r="G23" s="136">
        <v>45494</v>
      </c>
      <c r="H23" s="137"/>
      <c r="I23" s="132"/>
      <c r="J23" s="138">
        <v>45525</v>
      </c>
      <c r="K23" s="139">
        <v>45525</v>
      </c>
      <c r="L23" s="140"/>
      <c r="M23" s="132"/>
      <c r="N23" s="135">
        <v>45556</v>
      </c>
      <c r="O23" s="136">
        <v>45556</v>
      </c>
      <c r="P23" s="137"/>
      <c r="Q23" s="132"/>
      <c r="R23" s="138">
        <v>45586</v>
      </c>
      <c r="S23" s="139">
        <v>45586</v>
      </c>
      <c r="T23" s="140"/>
      <c r="U23" s="132"/>
      <c r="V23" s="138">
        <v>45617</v>
      </c>
      <c r="W23" s="139">
        <v>45312</v>
      </c>
      <c r="X23" s="140"/>
      <c r="Y23" s="132"/>
      <c r="Z23" s="135">
        <v>45647</v>
      </c>
      <c r="AA23" s="136">
        <v>45647</v>
      </c>
      <c r="AB23" s="137"/>
      <c r="AC23" s="132"/>
      <c r="AD23" s="170">
        <v>45678</v>
      </c>
      <c r="AE23" s="167">
        <v>44947</v>
      </c>
      <c r="AF23" s="140"/>
      <c r="AG23" s="132"/>
      <c r="AH23" s="170">
        <v>45709</v>
      </c>
      <c r="AI23" s="139">
        <v>44978</v>
      </c>
      <c r="AJ23" s="140"/>
      <c r="AK23" s="132"/>
      <c r="AL23" s="170">
        <v>45737</v>
      </c>
      <c r="AM23" s="139">
        <v>45006</v>
      </c>
      <c r="AN23" s="140"/>
      <c r="AO23" s="132"/>
      <c r="AP23" s="141">
        <v>45768</v>
      </c>
      <c r="AQ23" s="142">
        <v>45037</v>
      </c>
      <c r="AR23" s="143"/>
      <c r="AS23" s="132"/>
      <c r="AT23" s="138">
        <v>45798</v>
      </c>
      <c r="AU23" s="139">
        <v>45067</v>
      </c>
      <c r="AV23" s="140"/>
      <c r="AW23" s="132"/>
    </row>
    <row r="24" spans="1:49" x14ac:dyDescent="0.3">
      <c r="A24" s="132"/>
      <c r="B24" s="150">
        <v>45465</v>
      </c>
      <c r="C24" s="153">
        <v>45465</v>
      </c>
      <c r="D24" s="154" t="s">
        <v>39</v>
      </c>
      <c r="E24" s="132"/>
      <c r="F24" s="138">
        <v>45495</v>
      </c>
      <c r="G24" s="139">
        <v>45495</v>
      </c>
      <c r="H24" s="140"/>
      <c r="I24" s="132"/>
      <c r="J24" s="138">
        <v>45526</v>
      </c>
      <c r="K24" s="139">
        <v>45526</v>
      </c>
      <c r="L24" s="140"/>
      <c r="M24" s="132"/>
      <c r="N24" s="135">
        <v>45557</v>
      </c>
      <c r="O24" s="136">
        <v>45557</v>
      </c>
      <c r="P24" s="137"/>
      <c r="Q24" s="132"/>
      <c r="R24" s="138">
        <v>45587</v>
      </c>
      <c r="S24" s="139">
        <v>45587</v>
      </c>
      <c r="T24" s="140"/>
      <c r="U24" s="132"/>
      <c r="V24" s="138">
        <v>45618</v>
      </c>
      <c r="W24" s="139">
        <v>45313</v>
      </c>
      <c r="X24" s="140"/>
      <c r="Y24" s="132"/>
      <c r="Z24" s="135">
        <v>45648</v>
      </c>
      <c r="AA24" s="136">
        <v>45648</v>
      </c>
      <c r="AB24" s="137"/>
      <c r="AC24" s="132"/>
      <c r="AD24" s="170">
        <v>45679</v>
      </c>
      <c r="AE24" s="167">
        <v>44948</v>
      </c>
      <c r="AF24" s="140"/>
      <c r="AG24" s="132"/>
      <c r="AH24" s="144">
        <v>45710</v>
      </c>
      <c r="AI24" s="145">
        <v>44979</v>
      </c>
      <c r="AJ24" s="146"/>
      <c r="AK24" s="132"/>
      <c r="AL24" s="144">
        <v>45738</v>
      </c>
      <c r="AM24" s="145">
        <v>45007</v>
      </c>
      <c r="AN24" s="146"/>
      <c r="AO24" s="132"/>
      <c r="AP24" s="138">
        <v>45769</v>
      </c>
      <c r="AQ24" s="139">
        <v>45038</v>
      </c>
      <c r="AR24" s="140"/>
      <c r="AS24" s="132"/>
      <c r="AT24" s="138">
        <v>45799</v>
      </c>
      <c r="AU24" s="139">
        <v>45068</v>
      </c>
      <c r="AV24" s="140"/>
      <c r="AW24" s="132"/>
    </row>
    <row r="25" spans="1:49" x14ac:dyDescent="0.3">
      <c r="A25" s="132"/>
      <c r="B25" s="135">
        <v>45466</v>
      </c>
      <c r="C25" s="136">
        <v>45466</v>
      </c>
      <c r="D25" s="137"/>
      <c r="E25" s="132"/>
      <c r="F25" s="138">
        <v>45496</v>
      </c>
      <c r="G25" s="139">
        <v>45496</v>
      </c>
      <c r="H25" s="140"/>
      <c r="I25" s="132"/>
      <c r="J25" s="138">
        <v>45527</v>
      </c>
      <c r="K25" s="139">
        <v>45527</v>
      </c>
      <c r="L25" s="140"/>
      <c r="M25" s="132"/>
      <c r="N25" s="138">
        <v>45558</v>
      </c>
      <c r="O25" s="139">
        <v>45558</v>
      </c>
      <c r="P25" s="140"/>
      <c r="Q25" s="132"/>
      <c r="R25" s="138">
        <v>45588</v>
      </c>
      <c r="S25" s="139">
        <v>45588</v>
      </c>
      <c r="T25" s="140"/>
      <c r="U25" s="132"/>
      <c r="V25" s="135">
        <v>45619</v>
      </c>
      <c r="W25" s="136">
        <v>45314</v>
      </c>
      <c r="X25" s="137"/>
      <c r="Y25" s="132"/>
      <c r="Z25" s="147">
        <v>45649</v>
      </c>
      <c r="AA25" s="148">
        <v>45649</v>
      </c>
      <c r="AB25" s="149" t="s">
        <v>39</v>
      </c>
      <c r="AC25" s="132"/>
      <c r="AD25" s="170">
        <v>45680</v>
      </c>
      <c r="AE25" s="167">
        <v>44949</v>
      </c>
      <c r="AF25" s="140"/>
      <c r="AG25" s="132"/>
      <c r="AH25" s="144">
        <v>45711</v>
      </c>
      <c r="AI25" s="145">
        <v>44980</v>
      </c>
      <c r="AJ25" s="146"/>
      <c r="AK25" s="132"/>
      <c r="AL25" s="144">
        <v>45739</v>
      </c>
      <c r="AM25" s="145">
        <v>45008</v>
      </c>
      <c r="AN25" s="146"/>
      <c r="AO25" s="132"/>
      <c r="AP25" s="138">
        <v>45770</v>
      </c>
      <c r="AQ25" s="139">
        <v>45039</v>
      </c>
      <c r="AR25" s="140"/>
      <c r="AS25" s="132"/>
      <c r="AT25" s="138">
        <v>45800</v>
      </c>
      <c r="AU25" s="139">
        <v>45069</v>
      </c>
      <c r="AV25" s="140"/>
      <c r="AW25" s="132"/>
    </row>
    <row r="26" spans="1:49" x14ac:dyDescent="0.3">
      <c r="A26" s="132"/>
      <c r="B26" s="147">
        <v>45467</v>
      </c>
      <c r="C26" s="148">
        <v>45467</v>
      </c>
      <c r="D26" s="149" t="s">
        <v>39</v>
      </c>
      <c r="E26" s="132"/>
      <c r="F26" s="138">
        <v>45497</v>
      </c>
      <c r="G26" s="139">
        <v>45497</v>
      </c>
      <c r="H26" s="140"/>
      <c r="I26" s="132"/>
      <c r="J26" s="135">
        <v>45528</v>
      </c>
      <c r="K26" s="136">
        <v>45528</v>
      </c>
      <c r="L26" s="137"/>
      <c r="M26" s="132"/>
      <c r="N26" s="138">
        <v>45559</v>
      </c>
      <c r="O26" s="139">
        <v>45559</v>
      </c>
      <c r="P26" s="140"/>
      <c r="Q26" s="132"/>
      <c r="R26" s="138">
        <v>45589</v>
      </c>
      <c r="S26" s="139">
        <v>45589</v>
      </c>
      <c r="T26" s="140"/>
      <c r="U26" s="132"/>
      <c r="V26" s="135">
        <v>45620</v>
      </c>
      <c r="W26" s="136">
        <v>45315</v>
      </c>
      <c r="X26" s="137"/>
      <c r="Y26" s="132"/>
      <c r="Z26" s="147">
        <v>45650</v>
      </c>
      <c r="AA26" s="148">
        <v>45650</v>
      </c>
      <c r="AB26" s="149" t="s">
        <v>39</v>
      </c>
      <c r="AC26" s="132"/>
      <c r="AD26" s="170">
        <v>45681</v>
      </c>
      <c r="AE26" s="167">
        <v>44950</v>
      </c>
      <c r="AF26" s="140"/>
      <c r="AG26" s="132"/>
      <c r="AH26" s="138">
        <v>45712</v>
      </c>
      <c r="AI26" s="139">
        <v>44981</v>
      </c>
      <c r="AJ26" s="140"/>
      <c r="AK26" s="132"/>
      <c r="AL26" s="138">
        <v>45740</v>
      </c>
      <c r="AM26" s="139">
        <v>45009</v>
      </c>
      <c r="AN26" s="140"/>
      <c r="AO26" s="132"/>
      <c r="AP26" s="138">
        <v>45771</v>
      </c>
      <c r="AQ26" s="139">
        <v>45040</v>
      </c>
      <c r="AR26" s="140"/>
      <c r="AS26" s="132"/>
      <c r="AT26" s="144">
        <v>45801</v>
      </c>
      <c r="AU26" s="145">
        <v>45070</v>
      </c>
      <c r="AV26" s="146"/>
      <c r="AW26" s="132"/>
    </row>
    <row r="27" spans="1:49" x14ac:dyDescent="0.3">
      <c r="A27" s="132"/>
      <c r="B27" s="147">
        <v>45468</v>
      </c>
      <c r="C27" s="148">
        <v>45468</v>
      </c>
      <c r="D27" s="149" t="s">
        <v>39</v>
      </c>
      <c r="E27" s="132"/>
      <c r="F27" s="138">
        <v>45498</v>
      </c>
      <c r="G27" s="139">
        <v>45498</v>
      </c>
      <c r="H27" s="140"/>
      <c r="I27" s="132"/>
      <c r="J27" s="135">
        <v>45529</v>
      </c>
      <c r="K27" s="136">
        <v>45529</v>
      </c>
      <c r="L27" s="137"/>
      <c r="M27" s="132"/>
      <c r="N27" s="138">
        <v>45560</v>
      </c>
      <c r="O27" s="139">
        <v>45560</v>
      </c>
      <c r="P27" s="140"/>
      <c r="Q27" s="132"/>
      <c r="R27" s="138">
        <v>45590</v>
      </c>
      <c r="S27" s="139">
        <v>45590</v>
      </c>
      <c r="T27" s="140"/>
      <c r="U27" s="132"/>
      <c r="V27" s="138">
        <v>45621</v>
      </c>
      <c r="W27" s="139">
        <v>45316</v>
      </c>
      <c r="X27" s="140"/>
      <c r="Y27" s="132"/>
      <c r="Z27" s="141">
        <v>45651</v>
      </c>
      <c r="AA27" s="142">
        <v>45651</v>
      </c>
      <c r="AB27" s="143"/>
      <c r="AC27" s="132"/>
      <c r="AD27" s="144">
        <v>45682</v>
      </c>
      <c r="AE27" s="145">
        <v>44951</v>
      </c>
      <c r="AF27" s="146"/>
      <c r="AG27" s="132"/>
      <c r="AH27" s="138">
        <v>45713</v>
      </c>
      <c r="AI27" s="139">
        <v>44982</v>
      </c>
      <c r="AJ27" s="140"/>
      <c r="AK27" s="132"/>
      <c r="AL27" s="138">
        <v>45741</v>
      </c>
      <c r="AM27" s="139">
        <v>45010</v>
      </c>
      <c r="AN27" s="140"/>
      <c r="AO27" s="132"/>
      <c r="AP27" s="138">
        <v>45772</v>
      </c>
      <c r="AQ27" s="139">
        <v>45041</v>
      </c>
      <c r="AR27" s="140"/>
      <c r="AS27" s="132"/>
      <c r="AT27" s="144">
        <v>45802</v>
      </c>
      <c r="AU27" s="145">
        <v>45071</v>
      </c>
      <c r="AV27" s="146"/>
      <c r="AW27" s="132"/>
    </row>
    <row r="28" spans="1:49" x14ac:dyDescent="0.3">
      <c r="A28" s="132"/>
      <c r="B28" s="147">
        <v>45469</v>
      </c>
      <c r="C28" s="148">
        <v>45469</v>
      </c>
      <c r="D28" s="149" t="s">
        <v>39</v>
      </c>
      <c r="E28" s="132"/>
      <c r="F28" s="138">
        <v>45499</v>
      </c>
      <c r="G28" s="139">
        <v>45499</v>
      </c>
      <c r="H28" s="140"/>
      <c r="I28" s="132"/>
      <c r="J28" s="138">
        <v>45530</v>
      </c>
      <c r="K28" s="139">
        <v>45530</v>
      </c>
      <c r="L28" s="140"/>
      <c r="M28" s="132"/>
      <c r="N28" s="138">
        <v>45561</v>
      </c>
      <c r="O28" s="139">
        <v>45561</v>
      </c>
      <c r="P28" s="140"/>
      <c r="Q28" s="132"/>
      <c r="R28" s="135">
        <v>45591</v>
      </c>
      <c r="S28" s="136">
        <v>45591</v>
      </c>
      <c r="T28" s="137"/>
      <c r="U28" s="132"/>
      <c r="V28" s="138">
        <v>45622</v>
      </c>
      <c r="W28" s="139">
        <v>45317</v>
      </c>
      <c r="X28" s="140"/>
      <c r="Y28" s="132"/>
      <c r="Z28" s="147">
        <v>45652</v>
      </c>
      <c r="AA28" s="148">
        <v>45652</v>
      </c>
      <c r="AB28" s="149" t="s">
        <v>39</v>
      </c>
      <c r="AC28" s="132"/>
      <c r="AD28" s="144">
        <v>45683</v>
      </c>
      <c r="AE28" s="145">
        <v>44952</v>
      </c>
      <c r="AF28" s="146"/>
      <c r="AG28" s="132"/>
      <c r="AH28" s="138">
        <v>45714</v>
      </c>
      <c r="AI28" s="139">
        <v>44983</v>
      </c>
      <c r="AJ28" s="140"/>
      <c r="AK28" s="132"/>
      <c r="AL28" s="138">
        <v>45742</v>
      </c>
      <c r="AM28" s="139">
        <v>45011</v>
      </c>
      <c r="AN28" s="140"/>
      <c r="AO28" s="132"/>
      <c r="AP28" s="144">
        <v>45773</v>
      </c>
      <c r="AQ28" s="145">
        <v>45042</v>
      </c>
      <c r="AR28" s="146"/>
      <c r="AS28" s="132"/>
      <c r="AT28" s="150">
        <v>45803</v>
      </c>
      <c r="AU28" s="139">
        <v>45072</v>
      </c>
      <c r="AV28" s="149" t="s">
        <v>39</v>
      </c>
      <c r="AW28" s="132"/>
    </row>
    <row r="29" spans="1:49" x14ac:dyDescent="0.3">
      <c r="A29" s="132"/>
      <c r="B29" s="147">
        <v>45470</v>
      </c>
      <c r="C29" s="148">
        <v>45470</v>
      </c>
      <c r="D29" s="149" t="s">
        <v>39</v>
      </c>
      <c r="E29" s="132"/>
      <c r="F29" s="135">
        <v>45500</v>
      </c>
      <c r="G29" s="136">
        <v>45500</v>
      </c>
      <c r="H29" s="137"/>
      <c r="I29" s="132"/>
      <c r="J29" s="138">
        <v>45531</v>
      </c>
      <c r="K29" s="139">
        <v>45531</v>
      </c>
      <c r="L29" s="140"/>
      <c r="M29" s="132"/>
      <c r="N29" s="138">
        <v>45562</v>
      </c>
      <c r="O29" s="139">
        <v>45562</v>
      </c>
      <c r="P29" s="140"/>
      <c r="Q29" s="132"/>
      <c r="R29" s="135">
        <v>45592</v>
      </c>
      <c r="S29" s="136">
        <v>45592</v>
      </c>
      <c r="T29" s="137"/>
      <c r="U29" s="132"/>
      <c r="V29" s="138">
        <v>45623</v>
      </c>
      <c r="W29" s="139">
        <v>45318</v>
      </c>
      <c r="X29" s="140"/>
      <c r="Y29" s="132"/>
      <c r="Z29" s="147">
        <v>45653</v>
      </c>
      <c r="AA29" s="148">
        <v>45653</v>
      </c>
      <c r="AB29" s="149" t="s">
        <v>39</v>
      </c>
      <c r="AC29" s="132"/>
      <c r="AD29" s="138">
        <v>45684</v>
      </c>
      <c r="AE29" s="139">
        <v>44953</v>
      </c>
      <c r="AF29" s="140"/>
      <c r="AG29" s="132"/>
      <c r="AH29" s="138">
        <v>45715</v>
      </c>
      <c r="AI29" s="139">
        <v>44984</v>
      </c>
      <c r="AJ29" s="140"/>
      <c r="AK29" s="132"/>
      <c r="AL29" s="138">
        <v>45743</v>
      </c>
      <c r="AM29" s="139">
        <v>45012</v>
      </c>
      <c r="AN29" s="140"/>
      <c r="AO29" s="132"/>
      <c r="AP29" s="144">
        <v>45774</v>
      </c>
      <c r="AQ29" s="145">
        <v>45043</v>
      </c>
      <c r="AR29" s="146"/>
      <c r="AS29" s="132"/>
      <c r="AT29" s="150">
        <v>45804</v>
      </c>
      <c r="AU29" s="139">
        <v>45073</v>
      </c>
      <c r="AV29" s="149" t="s">
        <v>39</v>
      </c>
      <c r="AW29" s="132"/>
    </row>
    <row r="30" spans="1:49" x14ac:dyDescent="0.3">
      <c r="A30" s="132"/>
      <c r="B30" s="147">
        <v>45471</v>
      </c>
      <c r="C30" s="148">
        <v>45471</v>
      </c>
      <c r="D30" s="149" t="s">
        <v>39</v>
      </c>
      <c r="E30" s="132"/>
      <c r="F30" s="135">
        <v>45501</v>
      </c>
      <c r="G30" s="136">
        <v>45501</v>
      </c>
      <c r="H30" s="137"/>
      <c r="I30" s="132"/>
      <c r="J30" s="138">
        <v>45532</v>
      </c>
      <c r="K30" s="139">
        <v>45532</v>
      </c>
      <c r="L30" s="140"/>
      <c r="M30" s="132"/>
      <c r="N30" s="135">
        <v>45563</v>
      </c>
      <c r="O30" s="136">
        <v>45563</v>
      </c>
      <c r="P30" s="137"/>
      <c r="Q30" s="132"/>
      <c r="R30" s="138">
        <v>45593</v>
      </c>
      <c r="S30" s="139">
        <v>45593</v>
      </c>
      <c r="T30" s="140"/>
      <c r="U30" s="132"/>
      <c r="V30" s="138">
        <v>45624</v>
      </c>
      <c r="W30" s="139">
        <v>45319</v>
      </c>
      <c r="X30" s="140"/>
      <c r="Y30" s="132"/>
      <c r="Z30" s="150">
        <v>45654</v>
      </c>
      <c r="AA30" s="153">
        <v>45654</v>
      </c>
      <c r="AB30" s="154" t="s">
        <v>39</v>
      </c>
      <c r="AC30" s="132"/>
      <c r="AD30" s="138">
        <v>45685</v>
      </c>
      <c r="AE30" s="139">
        <v>44954</v>
      </c>
      <c r="AF30" s="140"/>
      <c r="AG30" s="132"/>
      <c r="AH30" s="138">
        <v>45716</v>
      </c>
      <c r="AI30" s="139">
        <v>44985</v>
      </c>
      <c r="AJ30" s="140"/>
      <c r="AK30" s="132"/>
      <c r="AL30" s="138">
        <v>45744</v>
      </c>
      <c r="AM30" s="139">
        <v>45013</v>
      </c>
      <c r="AN30" s="140"/>
      <c r="AO30" s="132"/>
      <c r="AP30" s="170">
        <v>45775</v>
      </c>
      <c r="AQ30" s="167">
        <v>45044</v>
      </c>
      <c r="AR30" s="169"/>
      <c r="AS30" s="132"/>
      <c r="AT30" s="150">
        <v>45805</v>
      </c>
      <c r="AU30" s="139">
        <v>45074</v>
      </c>
      <c r="AV30" s="149" t="s">
        <v>39</v>
      </c>
      <c r="AW30" s="132"/>
    </row>
    <row r="31" spans="1:49" x14ac:dyDescent="0.3">
      <c r="A31" s="132"/>
      <c r="B31" s="150">
        <v>45472</v>
      </c>
      <c r="C31" s="153">
        <v>45472</v>
      </c>
      <c r="D31" s="154" t="s">
        <v>39</v>
      </c>
      <c r="E31" s="132"/>
      <c r="F31" s="138">
        <v>45502</v>
      </c>
      <c r="G31" s="139">
        <v>45502</v>
      </c>
      <c r="H31" s="140"/>
      <c r="I31" s="132"/>
      <c r="J31" s="138">
        <v>45533</v>
      </c>
      <c r="K31" s="139">
        <v>45533</v>
      </c>
      <c r="L31" s="140"/>
      <c r="M31" s="132"/>
      <c r="N31" s="135">
        <v>45564</v>
      </c>
      <c r="O31" s="136">
        <v>45564</v>
      </c>
      <c r="P31" s="137"/>
      <c r="Q31" s="132"/>
      <c r="R31" s="138">
        <v>45594</v>
      </c>
      <c r="S31" s="139">
        <v>45594</v>
      </c>
      <c r="T31" s="140"/>
      <c r="U31" s="132"/>
      <c r="V31" s="138">
        <v>45625</v>
      </c>
      <c r="W31" s="139">
        <v>45320</v>
      </c>
      <c r="X31" s="140"/>
      <c r="Y31" s="132"/>
      <c r="Z31" s="135">
        <v>45655</v>
      </c>
      <c r="AA31" s="136">
        <v>45655</v>
      </c>
      <c r="AB31" s="137"/>
      <c r="AC31" s="132"/>
      <c r="AD31" s="138">
        <v>45686</v>
      </c>
      <c r="AE31" s="139">
        <v>44955</v>
      </c>
      <c r="AF31" s="140"/>
      <c r="AG31" s="132"/>
      <c r="AH31" s="138"/>
      <c r="AI31" s="139"/>
      <c r="AJ31" s="140"/>
      <c r="AK31" s="132"/>
      <c r="AL31" s="144">
        <v>45745</v>
      </c>
      <c r="AM31" s="145">
        <v>45014</v>
      </c>
      <c r="AN31" s="146"/>
      <c r="AO31" s="132"/>
      <c r="AP31" s="170">
        <v>45776</v>
      </c>
      <c r="AQ31" s="167">
        <v>45045</v>
      </c>
      <c r="AR31" s="169"/>
      <c r="AS31" s="132"/>
      <c r="AT31" s="141">
        <v>45806</v>
      </c>
      <c r="AU31" s="142">
        <v>45075</v>
      </c>
      <c r="AV31" s="143"/>
      <c r="AW31" s="132"/>
    </row>
    <row r="32" spans="1:49" x14ac:dyDescent="0.3">
      <c r="A32" s="132"/>
      <c r="B32" s="135">
        <v>45473</v>
      </c>
      <c r="C32" s="136">
        <v>45473</v>
      </c>
      <c r="D32" s="137"/>
      <c r="E32" s="132"/>
      <c r="F32" s="138">
        <v>45503</v>
      </c>
      <c r="G32" s="139">
        <v>45503</v>
      </c>
      <c r="H32" s="140"/>
      <c r="I32" s="132"/>
      <c r="J32" s="138">
        <v>45534</v>
      </c>
      <c r="K32" s="139">
        <v>45534</v>
      </c>
      <c r="L32" s="140"/>
      <c r="M32" s="132"/>
      <c r="N32" s="138">
        <v>45565</v>
      </c>
      <c r="O32" s="139">
        <v>45565</v>
      </c>
      <c r="P32" s="140"/>
      <c r="Q32" s="132"/>
      <c r="R32" s="138">
        <v>45595</v>
      </c>
      <c r="S32" s="139">
        <v>45595</v>
      </c>
      <c r="T32" s="140"/>
      <c r="U32" s="132"/>
      <c r="V32" s="135">
        <v>45626</v>
      </c>
      <c r="W32" s="136">
        <v>45321</v>
      </c>
      <c r="X32" s="137"/>
      <c r="Y32" s="132"/>
      <c r="Z32" s="147">
        <v>45656</v>
      </c>
      <c r="AA32" s="148">
        <v>45656</v>
      </c>
      <c r="AB32" s="149" t="s">
        <v>39</v>
      </c>
      <c r="AC32" s="132"/>
      <c r="AD32" s="138">
        <v>45687</v>
      </c>
      <c r="AE32" s="139">
        <v>44956</v>
      </c>
      <c r="AF32" s="140"/>
      <c r="AG32" s="132"/>
      <c r="AH32" s="138"/>
      <c r="AI32" s="139"/>
      <c r="AJ32" s="140"/>
      <c r="AK32" s="132"/>
      <c r="AL32" s="170">
        <v>45746</v>
      </c>
      <c r="AM32" s="167">
        <v>45015</v>
      </c>
      <c r="AN32" s="146"/>
      <c r="AO32" s="132"/>
      <c r="AP32" s="170">
        <v>45777</v>
      </c>
      <c r="AQ32" s="167">
        <v>45046</v>
      </c>
      <c r="AR32" s="169"/>
      <c r="AS32" s="132"/>
      <c r="AT32" s="150">
        <v>45807</v>
      </c>
      <c r="AU32" s="139">
        <v>45076</v>
      </c>
      <c r="AV32" s="149" t="s">
        <v>39</v>
      </c>
      <c r="AW32" s="132"/>
    </row>
    <row r="33" spans="1:49" x14ac:dyDescent="0.3">
      <c r="A33" s="132"/>
      <c r="B33" s="138"/>
      <c r="C33" s="139"/>
      <c r="D33" s="140"/>
      <c r="E33" s="132"/>
      <c r="F33" s="138">
        <v>45504</v>
      </c>
      <c r="G33" s="139">
        <v>45504</v>
      </c>
      <c r="H33" s="140"/>
      <c r="I33" s="132"/>
      <c r="J33" s="135">
        <v>45535</v>
      </c>
      <c r="K33" s="136">
        <v>45535</v>
      </c>
      <c r="L33" s="137"/>
      <c r="M33" s="132"/>
      <c r="N33" s="155"/>
      <c r="O33" s="140"/>
      <c r="P33" s="140"/>
      <c r="Q33" s="132"/>
      <c r="R33" s="138">
        <v>45596</v>
      </c>
      <c r="S33" s="139">
        <v>45596</v>
      </c>
      <c r="T33" s="140"/>
      <c r="U33" s="132"/>
      <c r="V33" s="155"/>
      <c r="W33" s="140"/>
      <c r="X33" s="140"/>
      <c r="Y33" s="132"/>
      <c r="Z33" s="147">
        <v>45657</v>
      </c>
      <c r="AA33" s="148">
        <v>45657</v>
      </c>
      <c r="AB33" s="149" t="s">
        <v>39</v>
      </c>
      <c r="AC33" s="132"/>
      <c r="AD33" s="138">
        <v>45688</v>
      </c>
      <c r="AE33" s="139">
        <v>44957</v>
      </c>
      <c r="AF33" s="140"/>
      <c r="AG33" s="132"/>
      <c r="AH33" s="138"/>
      <c r="AI33" s="139"/>
      <c r="AJ33" s="140"/>
      <c r="AK33" s="132"/>
      <c r="AL33" s="170">
        <v>45747</v>
      </c>
      <c r="AM33" s="167">
        <v>45016</v>
      </c>
      <c r="AN33" s="140"/>
      <c r="AO33" s="132"/>
      <c r="AP33" s="138"/>
      <c r="AQ33" s="139"/>
      <c r="AR33" s="140"/>
      <c r="AS33" s="132"/>
      <c r="AT33" s="144">
        <v>45808</v>
      </c>
      <c r="AU33" s="145">
        <v>45077</v>
      </c>
      <c r="AV33" s="146"/>
      <c r="AW33" s="132"/>
    </row>
    <row r="34" spans="1:49" x14ac:dyDescent="0.3">
      <c r="A34" s="128"/>
      <c r="B34" s="127" t="s">
        <v>39</v>
      </c>
      <c r="C34" s="127">
        <f>COUNTIF(D3:D33,B34)</f>
        <v>12</v>
      </c>
      <c r="D34" s="127"/>
      <c r="E34" s="128"/>
      <c r="F34" s="127" t="s">
        <v>39</v>
      </c>
      <c r="G34" s="127">
        <f>COUNTIF(H3:H33,F34)</f>
        <v>0</v>
      </c>
      <c r="H34" s="127"/>
      <c r="I34" s="127"/>
      <c r="J34" s="127" t="s">
        <v>39</v>
      </c>
      <c r="K34" s="127">
        <f>COUNTIF(L3:L33,J34)</f>
        <v>0</v>
      </c>
      <c r="L34" s="127"/>
      <c r="M34" s="127"/>
      <c r="N34" s="127" t="s">
        <v>39</v>
      </c>
      <c r="O34" s="127">
        <f>COUNTIF(P3:P33,N34)</f>
        <v>0</v>
      </c>
      <c r="P34" s="127"/>
      <c r="Q34" s="127"/>
      <c r="R34" s="127" t="s">
        <v>39</v>
      </c>
      <c r="S34" s="127">
        <f>COUNTIF(T3:T33,R34)</f>
        <v>0</v>
      </c>
      <c r="T34" s="127"/>
      <c r="U34" s="127"/>
      <c r="V34" s="127" t="s">
        <v>39</v>
      </c>
      <c r="W34" s="127">
        <v>0</v>
      </c>
      <c r="X34" s="127"/>
      <c r="Y34" s="127"/>
      <c r="Z34" s="127" t="s">
        <v>39</v>
      </c>
      <c r="AA34" s="127">
        <f>COUNTIF(AB3:AB33,Z34)</f>
        <v>7</v>
      </c>
      <c r="AB34" s="127"/>
      <c r="AC34" s="127"/>
      <c r="AD34" s="127" t="s">
        <v>39</v>
      </c>
      <c r="AE34" s="127">
        <f>COUNTIF(AF3:AF33,AD34)</f>
        <v>2</v>
      </c>
      <c r="AF34" s="127"/>
      <c r="AG34" s="127"/>
      <c r="AH34" s="127" t="s">
        <v>39</v>
      </c>
      <c r="AI34" s="127">
        <f>COUNTIF(AJ3:AJ33,AH34)</f>
        <v>0</v>
      </c>
      <c r="AJ34" s="127"/>
      <c r="AK34" s="127"/>
      <c r="AL34" s="127" t="s">
        <v>39</v>
      </c>
      <c r="AM34" s="127">
        <f>COUNTIF(AN3:AN33,AL34)</f>
        <v>0</v>
      </c>
      <c r="AN34" s="127"/>
      <c r="AO34" s="127"/>
      <c r="AP34" s="127" t="s">
        <v>39</v>
      </c>
      <c r="AQ34" s="127">
        <f>COUNTIF(AR3:AR33,AP34)</f>
        <v>0</v>
      </c>
      <c r="AR34" s="129"/>
      <c r="AS34" s="127"/>
      <c r="AT34" s="127" t="s">
        <v>39</v>
      </c>
      <c r="AU34" s="127">
        <v>0</v>
      </c>
      <c r="AV34" s="127"/>
      <c r="AW34" s="128"/>
    </row>
    <row r="35" spans="1:49" s="130" customFormat="1" x14ac:dyDescent="0.3"/>
    <row r="36" spans="1:49" s="130" customFormat="1" x14ac:dyDescent="0.3">
      <c r="B36" s="119" t="s">
        <v>56</v>
      </c>
      <c r="C36" s="119"/>
      <c r="D36" s="119"/>
      <c r="E36" s="119"/>
      <c r="F36" s="119">
        <f>C34+G34+K34+O34+S34+W34+AA34+AE34+AI34+AM34+AQ34+AU34</f>
        <v>21</v>
      </c>
      <c r="G36" s="167">
        <v>20</v>
      </c>
    </row>
    <row r="37" spans="1:49" s="130" customFormat="1" x14ac:dyDescent="0.3"/>
    <row r="38" spans="1:49" s="130" customFormat="1" ht="18" x14ac:dyDescent="0.35">
      <c r="A38" s="15"/>
      <c r="B38" s="166">
        <v>45809</v>
      </c>
      <c r="C38" s="166"/>
      <c r="D38" s="166"/>
      <c r="E38" s="132"/>
      <c r="F38" s="166">
        <v>45839</v>
      </c>
      <c r="G38" s="166"/>
      <c r="H38" s="166"/>
      <c r="I38" s="132"/>
      <c r="J38" s="166">
        <v>45870</v>
      </c>
      <c r="K38" s="166"/>
      <c r="L38" s="166"/>
      <c r="M38" s="132"/>
      <c r="N38" s="166">
        <v>45901</v>
      </c>
      <c r="O38" s="166"/>
      <c r="P38" s="166"/>
      <c r="Q38" s="132"/>
      <c r="R38" s="166">
        <v>45931</v>
      </c>
      <c r="S38" s="166"/>
      <c r="T38" s="166"/>
      <c r="U38" s="132"/>
      <c r="V38" s="166">
        <v>45962</v>
      </c>
      <c r="W38" s="166"/>
      <c r="X38" s="166"/>
      <c r="Y38" s="132"/>
      <c r="Z38" s="166">
        <v>45992</v>
      </c>
      <c r="AA38" s="166"/>
      <c r="AB38" s="166"/>
      <c r="AC38" s="132"/>
      <c r="AD38" s="166">
        <v>46023</v>
      </c>
      <c r="AE38" s="166"/>
      <c r="AF38" s="166"/>
      <c r="AG38" s="132"/>
      <c r="AH38" s="166">
        <v>46054</v>
      </c>
      <c r="AI38" s="166"/>
      <c r="AJ38" s="166"/>
      <c r="AK38" s="132"/>
      <c r="AL38" s="166">
        <v>46082</v>
      </c>
      <c r="AM38" s="166"/>
      <c r="AN38" s="166"/>
      <c r="AO38" s="132"/>
      <c r="AP38" s="166">
        <v>46113</v>
      </c>
      <c r="AQ38" s="166"/>
      <c r="AR38" s="166"/>
      <c r="AS38" s="132"/>
      <c r="AT38" s="166">
        <v>46143</v>
      </c>
      <c r="AU38" s="166"/>
      <c r="AV38" s="166"/>
      <c r="AW38" s="132"/>
    </row>
    <row r="39" spans="1:49" s="130" customFormat="1" x14ac:dyDescent="0.3">
      <c r="A39" s="15"/>
      <c r="B39" s="133" t="s">
        <v>13</v>
      </c>
      <c r="C39" s="134" t="s">
        <v>12</v>
      </c>
      <c r="D39" s="134" t="s">
        <v>39</v>
      </c>
      <c r="E39" s="128"/>
      <c r="F39" s="133" t="s">
        <v>13</v>
      </c>
      <c r="G39" s="134" t="s">
        <v>12</v>
      </c>
      <c r="H39" s="134" t="s">
        <v>39</v>
      </c>
      <c r="I39" s="128"/>
      <c r="J39" s="133" t="s">
        <v>13</v>
      </c>
      <c r="K39" s="134" t="s">
        <v>12</v>
      </c>
      <c r="L39" s="134" t="s">
        <v>39</v>
      </c>
      <c r="M39" s="128"/>
      <c r="N39" s="133" t="s">
        <v>13</v>
      </c>
      <c r="O39" s="134" t="s">
        <v>12</v>
      </c>
      <c r="P39" s="134" t="s">
        <v>39</v>
      </c>
      <c r="Q39" s="128"/>
      <c r="R39" s="133" t="s">
        <v>13</v>
      </c>
      <c r="S39" s="134" t="s">
        <v>12</v>
      </c>
      <c r="T39" s="134" t="s">
        <v>11</v>
      </c>
      <c r="U39" s="128"/>
      <c r="V39" s="133" t="s">
        <v>13</v>
      </c>
      <c r="W39" s="134" t="s">
        <v>12</v>
      </c>
      <c r="X39" s="134" t="s">
        <v>39</v>
      </c>
      <c r="Y39" s="128"/>
      <c r="Z39" s="133" t="s">
        <v>13</v>
      </c>
      <c r="AA39" s="134" t="s">
        <v>12</v>
      </c>
      <c r="AB39" s="134" t="s">
        <v>39</v>
      </c>
      <c r="AC39" s="128"/>
      <c r="AD39" s="133" t="s">
        <v>13</v>
      </c>
      <c r="AE39" s="134" t="s">
        <v>12</v>
      </c>
      <c r="AF39" s="134" t="s">
        <v>39</v>
      </c>
      <c r="AG39" s="128"/>
      <c r="AH39" s="133" t="s">
        <v>13</v>
      </c>
      <c r="AI39" s="134" t="s">
        <v>12</v>
      </c>
      <c r="AJ39" s="134" t="s">
        <v>39</v>
      </c>
      <c r="AK39" s="128"/>
      <c r="AL39" s="133" t="s">
        <v>13</v>
      </c>
      <c r="AM39" s="134" t="s">
        <v>12</v>
      </c>
      <c r="AN39" s="134" t="s">
        <v>39</v>
      </c>
      <c r="AO39" s="128"/>
      <c r="AP39" s="133" t="s">
        <v>13</v>
      </c>
      <c r="AQ39" s="134" t="s">
        <v>12</v>
      </c>
      <c r="AR39" s="134" t="s">
        <v>39</v>
      </c>
      <c r="AS39" s="128"/>
      <c r="AT39" s="133" t="s">
        <v>13</v>
      </c>
      <c r="AU39" s="134" t="s">
        <v>12</v>
      </c>
      <c r="AV39" s="134" t="s">
        <v>39</v>
      </c>
      <c r="AW39" s="128"/>
    </row>
    <row r="40" spans="1:49" s="130" customFormat="1" x14ac:dyDescent="0.3">
      <c r="A40" s="156"/>
      <c r="B40" s="144">
        <v>45809</v>
      </c>
      <c r="C40" s="145">
        <v>45078</v>
      </c>
      <c r="D40" s="146"/>
      <c r="E40" s="157"/>
      <c r="F40" s="138">
        <v>45839</v>
      </c>
      <c r="G40" s="139">
        <v>45108</v>
      </c>
      <c r="H40" s="140"/>
      <c r="I40" s="157"/>
      <c r="J40" s="138">
        <v>45870</v>
      </c>
      <c r="K40" s="139">
        <v>45139</v>
      </c>
      <c r="L40" s="140"/>
      <c r="M40" s="157"/>
      <c r="N40" s="138">
        <v>45901</v>
      </c>
      <c r="O40" s="139">
        <v>45170</v>
      </c>
      <c r="P40" s="140"/>
      <c r="Q40" s="157"/>
      <c r="R40" s="138">
        <v>45931</v>
      </c>
      <c r="S40" s="139">
        <v>45200</v>
      </c>
      <c r="T40" s="140"/>
      <c r="U40" s="157"/>
      <c r="V40" s="158">
        <v>45962</v>
      </c>
      <c r="W40" s="159">
        <v>44927</v>
      </c>
      <c r="X40" s="160"/>
      <c r="Y40" s="157"/>
      <c r="Z40" s="138">
        <v>45992</v>
      </c>
      <c r="AA40" s="139">
        <v>45261</v>
      </c>
      <c r="AB40" s="140"/>
      <c r="AC40" s="157"/>
      <c r="AD40" s="141">
        <v>45932</v>
      </c>
      <c r="AE40" s="142">
        <v>44927</v>
      </c>
      <c r="AF40" s="143"/>
      <c r="AG40" s="132"/>
      <c r="AH40" s="171">
        <v>45893</v>
      </c>
      <c r="AI40" s="172">
        <v>44958</v>
      </c>
      <c r="AJ40" s="174"/>
      <c r="AK40" s="132"/>
      <c r="AL40" s="158">
        <v>45963</v>
      </c>
      <c r="AM40" s="172">
        <v>44986</v>
      </c>
      <c r="AN40" s="174"/>
      <c r="AO40" s="132"/>
      <c r="AP40" s="138">
        <v>45686</v>
      </c>
      <c r="AQ40" s="167">
        <v>45017</v>
      </c>
      <c r="AR40" s="169"/>
      <c r="AS40" s="132"/>
      <c r="AT40" s="138">
        <v>45877</v>
      </c>
      <c r="AU40" s="167">
        <v>45047</v>
      </c>
      <c r="AV40" s="169"/>
      <c r="AW40" s="132"/>
    </row>
    <row r="41" spans="1:49" s="130" customFormat="1" x14ac:dyDescent="0.3">
      <c r="A41" s="156"/>
      <c r="B41" s="138">
        <v>45810</v>
      </c>
      <c r="C41" s="139">
        <v>45079</v>
      </c>
      <c r="D41" s="140"/>
      <c r="E41" s="157"/>
      <c r="F41" s="138">
        <v>45840</v>
      </c>
      <c r="G41" s="139">
        <v>45109</v>
      </c>
      <c r="H41" s="140"/>
      <c r="I41" s="157"/>
      <c r="J41" s="144">
        <v>45871</v>
      </c>
      <c r="K41" s="145">
        <v>45140</v>
      </c>
      <c r="L41" s="146"/>
      <c r="M41" s="157"/>
      <c r="N41" s="138">
        <v>45902</v>
      </c>
      <c r="O41" s="139">
        <v>45171</v>
      </c>
      <c r="P41" s="140"/>
      <c r="Q41" s="157"/>
      <c r="R41" s="138">
        <v>45932</v>
      </c>
      <c r="S41" s="139">
        <v>45201</v>
      </c>
      <c r="T41" s="140"/>
      <c r="U41" s="157"/>
      <c r="V41" s="158">
        <v>45963</v>
      </c>
      <c r="W41" s="159">
        <v>44928</v>
      </c>
      <c r="X41" s="160"/>
      <c r="Y41" s="157"/>
      <c r="Z41" s="138">
        <v>45993</v>
      </c>
      <c r="AA41" s="139">
        <v>45262</v>
      </c>
      <c r="AB41" s="140"/>
      <c r="AC41" s="157"/>
      <c r="AD41" s="138">
        <v>45933</v>
      </c>
      <c r="AE41" s="167">
        <v>44928</v>
      </c>
      <c r="AF41" s="168"/>
      <c r="AG41" s="132"/>
      <c r="AH41" s="138">
        <v>45873</v>
      </c>
      <c r="AI41" s="167">
        <v>44959</v>
      </c>
      <c r="AJ41" s="169"/>
      <c r="AK41" s="132"/>
      <c r="AL41" s="138">
        <v>45964</v>
      </c>
      <c r="AM41" s="167">
        <v>44987</v>
      </c>
      <c r="AN41" s="169"/>
      <c r="AO41" s="132"/>
      <c r="AP41" s="138">
        <v>45687</v>
      </c>
      <c r="AQ41" s="167">
        <v>45018</v>
      </c>
      <c r="AR41" s="169"/>
      <c r="AS41" s="132"/>
      <c r="AT41" s="171">
        <v>45878</v>
      </c>
      <c r="AU41" s="172">
        <v>45048</v>
      </c>
      <c r="AV41" s="174"/>
      <c r="AW41" s="132"/>
    </row>
    <row r="42" spans="1:49" s="130" customFormat="1" x14ac:dyDescent="0.3">
      <c r="A42" s="156"/>
      <c r="B42" s="138">
        <v>45811</v>
      </c>
      <c r="C42" s="139">
        <v>45080</v>
      </c>
      <c r="D42" s="140"/>
      <c r="E42" s="157"/>
      <c r="F42" s="138">
        <v>45841</v>
      </c>
      <c r="G42" s="139">
        <v>45110</v>
      </c>
      <c r="H42" s="140"/>
      <c r="I42" s="157"/>
      <c r="J42" s="144">
        <v>45872</v>
      </c>
      <c r="K42" s="145">
        <v>45141</v>
      </c>
      <c r="L42" s="146"/>
      <c r="M42" s="157"/>
      <c r="N42" s="138">
        <v>45903</v>
      </c>
      <c r="O42" s="139">
        <v>45172</v>
      </c>
      <c r="P42" s="140"/>
      <c r="Q42" s="157"/>
      <c r="R42" s="138">
        <v>45933</v>
      </c>
      <c r="S42" s="139">
        <v>45202</v>
      </c>
      <c r="T42" s="161"/>
      <c r="U42" s="157"/>
      <c r="V42" s="138">
        <v>45964</v>
      </c>
      <c r="W42" s="139">
        <v>44929</v>
      </c>
      <c r="X42" s="140"/>
      <c r="Y42" s="157"/>
      <c r="Z42" s="138">
        <v>45994</v>
      </c>
      <c r="AA42" s="139">
        <v>45263</v>
      </c>
      <c r="AB42" s="140"/>
      <c r="AC42" s="157"/>
      <c r="AD42" s="171">
        <v>45871</v>
      </c>
      <c r="AE42" s="172">
        <v>44929</v>
      </c>
      <c r="AF42" s="173"/>
      <c r="AG42" s="132"/>
      <c r="AH42" s="138">
        <v>45874</v>
      </c>
      <c r="AI42" s="167">
        <v>44960</v>
      </c>
      <c r="AJ42" s="169"/>
      <c r="AK42" s="132"/>
      <c r="AL42" s="138">
        <v>45965</v>
      </c>
      <c r="AM42" s="167">
        <v>44988</v>
      </c>
      <c r="AN42" s="169"/>
      <c r="AO42" s="132"/>
      <c r="AP42" s="138">
        <v>45688</v>
      </c>
      <c r="AQ42" s="167">
        <v>45019</v>
      </c>
      <c r="AR42" s="169"/>
      <c r="AS42" s="132"/>
      <c r="AT42" s="171">
        <v>45879</v>
      </c>
      <c r="AU42" s="172">
        <v>45049</v>
      </c>
      <c r="AV42" s="174"/>
      <c r="AW42" s="132"/>
    </row>
    <row r="43" spans="1:49" s="130" customFormat="1" x14ac:dyDescent="0.3">
      <c r="A43" s="156"/>
      <c r="B43" s="138">
        <v>45812</v>
      </c>
      <c r="C43" s="139">
        <v>45081</v>
      </c>
      <c r="D43" s="140"/>
      <c r="E43" s="157"/>
      <c r="F43" s="138">
        <v>45842</v>
      </c>
      <c r="G43" s="139">
        <v>45111</v>
      </c>
      <c r="H43" s="140"/>
      <c r="I43" s="157"/>
      <c r="J43" s="138">
        <v>45873</v>
      </c>
      <c r="K43" s="139">
        <v>45142</v>
      </c>
      <c r="L43" s="140"/>
      <c r="M43" s="157"/>
      <c r="N43" s="138">
        <v>45904</v>
      </c>
      <c r="O43" s="139">
        <v>45173</v>
      </c>
      <c r="P43" s="140"/>
      <c r="Q43" s="157"/>
      <c r="R43" s="158">
        <v>45934</v>
      </c>
      <c r="S43" s="159">
        <v>45203</v>
      </c>
      <c r="T43" s="160"/>
      <c r="U43" s="157"/>
      <c r="V43" s="138">
        <v>45965</v>
      </c>
      <c r="W43" s="139">
        <v>44930</v>
      </c>
      <c r="X43" s="140"/>
      <c r="Y43" s="157"/>
      <c r="Z43" s="138">
        <v>45995</v>
      </c>
      <c r="AA43" s="139">
        <v>45264</v>
      </c>
      <c r="AB43" s="140"/>
      <c r="AC43" s="157"/>
      <c r="AD43" s="171">
        <v>45872</v>
      </c>
      <c r="AE43" s="172">
        <v>44930</v>
      </c>
      <c r="AF43" s="174"/>
      <c r="AG43" s="132"/>
      <c r="AH43" s="138">
        <v>45875</v>
      </c>
      <c r="AI43" s="167">
        <v>44961</v>
      </c>
      <c r="AJ43" s="169"/>
      <c r="AK43" s="132"/>
      <c r="AL43" s="138">
        <v>45966</v>
      </c>
      <c r="AM43" s="167">
        <v>44989</v>
      </c>
      <c r="AN43" s="169"/>
      <c r="AO43" s="132"/>
      <c r="AP43" s="171">
        <v>45892</v>
      </c>
      <c r="AQ43" s="172">
        <v>45020</v>
      </c>
      <c r="AR43" s="174"/>
      <c r="AS43" s="132"/>
      <c r="AT43" s="138">
        <v>45880</v>
      </c>
      <c r="AU43" s="167">
        <v>45050</v>
      </c>
      <c r="AV43" s="169"/>
      <c r="AW43" s="132"/>
    </row>
    <row r="44" spans="1:49" s="130" customFormat="1" x14ac:dyDescent="0.3">
      <c r="A44" s="156"/>
      <c r="B44" s="138">
        <v>45813</v>
      </c>
      <c r="C44" s="139">
        <v>45082</v>
      </c>
      <c r="D44" s="140"/>
      <c r="E44" s="157"/>
      <c r="F44" s="144">
        <v>45843</v>
      </c>
      <c r="G44" s="145">
        <v>45112</v>
      </c>
      <c r="H44" s="146"/>
      <c r="I44" s="157"/>
      <c r="J44" s="138">
        <v>45874</v>
      </c>
      <c r="K44" s="139">
        <v>45143</v>
      </c>
      <c r="L44" s="140"/>
      <c r="M44" s="157"/>
      <c r="N44" s="138">
        <v>45905</v>
      </c>
      <c r="O44" s="139">
        <v>45174</v>
      </c>
      <c r="P44" s="140"/>
      <c r="Q44" s="157"/>
      <c r="R44" s="158">
        <v>45935</v>
      </c>
      <c r="S44" s="159">
        <v>45204</v>
      </c>
      <c r="T44" s="160"/>
      <c r="U44" s="157"/>
      <c r="V44" s="138">
        <v>45966</v>
      </c>
      <c r="W44" s="139">
        <v>44931</v>
      </c>
      <c r="X44" s="140"/>
      <c r="Y44" s="157"/>
      <c r="Z44" s="138">
        <v>45996</v>
      </c>
      <c r="AA44" s="139">
        <v>45265</v>
      </c>
      <c r="AB44" s="140"/>
      <c r="AC44" s="157"/>
      <c r="AD44" s="138">
        <v>45873</v>
      </c>
      <c r="AE44" s="167">
        <v>44931</v>
      </c>
      <c r="AF44" s="169"/>
      <c r="AG44" s="132"/>
      <c r="AH44" s="138">
        <v>45876</v>
      </c>
      <c r="AI44" s="167">
        <v>44962</v>
      </c>
      <c r="AJ44" s="169"/>
      <c r="AK44" s="132"/>
      <c r="AL44" s="138">
        <v>45967</v>
      </c>
      <c r="AM44" s="167">
        <v>44990</v>
      </c>
      <c r="AN44" s="169"/>
      <c r="AO44" s="132"/>
      <c r="AP44" s="158">
        <v>45963</v>
      </c>
      <c r="AQ44" s="172">
        <v>45021</v>
      </c>
      <c r="AR44" s="174"/>
      <c r="AS44" s="132"/>
      <c r="AT44" s="138">
        <v>45881</v>
      </c>
      <c r="AU44" s="167">
        <v>45051</v>
      </c>
      <c r="AV44" s="169"/>
      <c r="AW44" s="132"/>
    </row>
    <row r="45" spans="1:49" s="130" customFormat="1" x14ac:dyDescent="0.3">
      <c r="A45" s="156"/>
      <c r="B45" s="138">
        <v>45814</v>
      </c>
      <c r="C45" s="139">
        <v>45083</v>
      </c>
      <c r="D45" s="140"/>
      <c r="E45" s="157"/>
      <c r="F45" s="144">
        <v>45844</v>
      </c>
      <c r="G45" s="145">
        <v>45113</v>
      </c>
      <c r="H45" s="146"/>
      <c r="I45" s="157"/>
      <c r="J45" s="138">
        <v>45875</v>
      </c>
      <c r="K45" s="139">
        <v>45144</v>
      </c>
      <c r="L45" s="140"/>
      <c r="M45" s="157"/>
      <c r="N45" s="158">
        <v>45906</v>
      </c>
      <c r="O45" s="159">
        <v>45175</v>
      </c>
      <c r="P45" s="160"/>
      <c r="Q45" s="157"/>
      <c r="R45" s="138">
        <v>45936</v>
      </c>
      <c r="S45" s="139">
        <v>45205</v>
      </c>
      <c r="T45" s="140"/>
      <c r="U45" s="157"/>
      <c r="V45" s="138">
        <v>45967</v>
      </c>
      <c r="W45" s="139">
        <v>44932</v>
      </c>
      <c r="X45" s="140"/>
      <c r="Y45" s="157"/>
      <c r="Z45" s="158">
        <v>45997</v>
      </c>
      <c r="AA45" s="159">
        <v>45266</v>
      </c>
      <c r="AB45" s="160"/>
      <c r="AC45" s="157"/>
      <c r="AD45" s="138">
        <v>45874</v>
      </c>
      <c r="AE45" s="167">
        <v>44932</v>
      </c>
      <c r="AF45" s="169"/>
      <c r="AG45" s="132"/>
      <c r="AH45" s="138">
        <v>45877</v>
      </c>
      <c r="AI45" s="167">
        <v>44963</v>
      </c>
      <c r="AJ45" s="169"/>
      <c r="AK45" s="132"/>
      <c r="AL45" s="138">
        <v>45968</v>
      </c>
      <c r="AM45" s="167">
        <v>44991</v>
      </c>
      <c r="AN45" s="169"/>
      <c r="AO45" s="132"/>
      <c r="AP45" s="138">
        <v>45964</v>
      </c>
      <c r="AQ45" s="167">
        <v>45022</v>
      </c>
      <c r="AR45" s="169"/>
      <c r="AS45" s="132"/>
      <c r="AT45" s="138">
        <v>45882</v>
      </c>
      <c r="AU45" s="167">
        <v>45052</v>
      </c>
      <c r="AV45" s="169"/>
      <c r="AW45" s="132"/>
    </row>
    <row r="46" spans="1:49" s="130" customFormat="1" x14ac:dyDescent="0.3">
      <c r="A46" s="156"/>
      <c r="B46" s="144">
        <v>45815</v>
      </c>
      <c r="C46" s="145">
        <v>45084</v>
      </c>
      <c r="D46" s="146"/>
      <c r="E46" s="157"/>
      <c r="F46" s="138">
        <v>45845</v>
      </c>
      <c r="G46" s="139">
        <v>45114</v>
      </c>
      <c r="H46" s="140"/>
      <c r="I46" s="157"/>
      <c r="J46" s="138">
        <v>45876</v>
      </c>
      <c r="K46" s="139">
        <v>45145</v>
      </c>
      <c r="L46" s="140"/>
      <c r="M46" s="157"/>
      <c r="N46" s="158">
        <v>45907</v>
      </c>
      <c r="O46" s="159">
        <v>45176</v>
      </c>
      <c r="P46" s="160"/>
      <c r="Q46" s="157"/>
      <c r="R46" s="138">
        <v>45937</v>
      </c>
      <c r="S46" s="139">
        <v>45206</v>
      </c>
      <c r="T46" s="140"/>
      <c r="U46" s="157"/>
      <c r="V46" s="138">
        <v>45968</v>
      </c>
      <c r="W46" s="139">
        <v>44933</v>
      </c>
      <c r="X46" s="140"/>
      <c r="Y46" s="157"/>
      <c r="Z46" s="158">
        <v>45998</v>
      </c>
      <c r="AA46" s="159">
        <v>45267</v>
      </c>
      <c r="AB46" s="160"/>
      <c r="AC46" s="157"/>
      <c r="AD46" s="138">
        <v>45875</v>
      </c>
      <c r="AE46" s="167">
        <v>44933</v>
      </c>
      <c r="AF46" s="169"/>
      <c r="AG46" s="132"/>
      <c r="AH46" s="171">
        <v>45878</v>
      </c>
      <c r="AI46" s="172">
        <v>44964</v>
      </c>
      <c r="AJ46" s="174"/>
      <c r="AK46" s="132"/>
      <c r="AL46" s="158">
        <v>45969</v>
      </c>
      <c r="AM46" s="172">
        <v>44992</v>
      </c>
      <c r="AN46" s="174"/>
      <c r="AO46" s="132"/>
      <c r="AP46" s="138">
        <v>45965</v>
      </c>
      <c r="AQ46" s="167">
        <v>45023</v>
      </c>
      <c r="AR46" s="169"/>
      <c r="AS46" s="132"/>
      <c r="AT46" s="138">
        <v>45890</v>
      </c>
      <c r="AU46" s="167">
        <v>45053</v>
      </c>
      <c r="AV46" s="169"/>
      <c r="AW46" s="132"/>
    </row>
    <row r="47" spans="1:49" s="130" customFormat="1" x14ac:dyDescent="0.3">
      <c r="A47" s="156"/>
      <c r="B47" s="144">
        <v>45816</v>
      </c>
      <c r="C47" s="145">
        <v>45085</v>
      </c>
      <c r="D47" s="146"/>
      <c r="E47" s="157"/>
      <c r="F47" s="138">
        <v>45846</v>
      </c>
      <c r="G47" s="139">
        <v>45115</v>
      </c>
      <c r="H47" s="140"/>
      <c r="I47" s="157"/>
      <c r="J47" s="138">
        <v>45877</v>
      </c>
      <c r="K47" s="139">
        <v>45146</v>
      </c>
      <c r="L47" s="140"/>
      <c r="M47" s="157"/>
      <c r="N47" s="138">
        <v>45908</v>
      </c>
      <c r="O47" s="139">
        <v>45177</v>
      </c>
      <c r="P47" s="140"/>
      <c r="Q47" s="157"/>
      <c r="R47" s="138">
        <v>45938</v>
      </c>
      <c r="S47" s="139">
        <v>45207</v>
      </c>
      <c r="T47" s="140"/>
      <c r="U47" s="157"/>
      <c r="V47" s="158">
        <v>45969</v>
      </c>
      <c r="W47" s="159">
        <v>44934</v>
      </c>
      <c r="X47" s="160"/>
      <c r="Y47" s="157"/>
      <c r="Z47" s="138">
        <v>45999</v>
      </c>
      <c r="AA47" s="139">
        <v>45268</v>
      </c>
      <c r="AB47" s="140"/>
      <c r="AC47" s="157"/>
      <c r="AD47" s="138">
        <v>45876</v>
      </c>
      <c r="AE47" s="167">
        <v>44934</v>
      </c>
      <c r="AF47" s="169"/>
      <c r="AG47" s="132"/>
      <c r="AH47" s="171">
        <v>45879</v>
      </c>
      <c r="AI47" s="172">
        <v>44965</v>
      </c>
      <c r="AJ47" s="174"/>
      <c r="AK47" s="132"/>
      <c r="AL47" s="158">
        <v>45970</v>
      </c>
      <c r="AM47" s="172">
        <v>44993</v>
      </c>
      <c r="AN47" s="174"/>
      <c r="AO47" s="132"/>
      <c r="AP47" s="138">
        <v>45966</v>
      </c>
      <c r="AQ47" s="167">
        <v>45024</v>
      </c>
      <c r="AR47" s="169"/>
      <c r="AS47" s="132"/>
      <c r="AT47" s="138">
        <v>45891</v>
      </c>
      <c r="AU47" s="167">
        <v>45054</v>
      </c>
      <c r="AV47" s="169"/>
      <c r="AW47" s="132"/>
    </row>
    <row r="48" spans="1:49" s="130" customFormat="1" x14ac:dyDescent="0.3">
      <c r="A48" s="156"/>
      <c r="B48" s="141">
        <v>45817</v>
      </c>
      <c r="C48" s="142">
        <v>45086</v>
      </c>
      <c r="D48" s="143"/>
      <c r="E48" s="157"/>
      <c r="F48" s="138">
        <v>45847</v>
      </c>
      <c r="G48" s="139">
        <v>45116</v>
      </c>
      <c r="H48" s="140"/>
      <c r="I48" s="157"/>
      <c r="J48" s="144">
        <v>45878</v>
      </c>
      <c r="K48" s="145">
        <v>45147</v>
      </c>
      <c r="L48" s="146"/>
      <c r="M48" s="157"/>
      <c r="N48" s="138">
        <v>45909</v>
      </c>
      <c r="O48" s="139">
        <v>45178</v>
      </c>
      <c r="P48" s="140"/>
      <c r="Q48" s="157"/>
      <c r="R48" s="138">
        <v>45939</v>
      </c>
      <c r="S48" s="139">
        <v>45208</v>
      </c>
      <c r="T48" s="140"/>
      <c r="U48" s="157"/>
      <c r="V48" s="158">
        <v>45970</v>
      </c>
      <c r="W48" s="159">
        <v>44935</v>
      </c>
      <c r="X48" s="160"/>
      <c r="Y48" s="157"/>
      <c r="Z48" s="138">
        <v>46000</v>
      </c>
      <c r="AA48" s="139">
        <v>45269</v>
      </c>
      <c r="AB48" s="140"/>
      <c r="AC48" s="157"/>
      <c r="AD48" s="138">
        <v>45877</v>
      </c>
      <c r="AE48" s="167">
        <v>44935</v>
      </c>
      <c r="AF48" s="169"/>
      <c r="AG48" s="132"/>
      <c r="AH48" s="138">
        <v>45880</v>
      </c>
      <c r="AI48" s="167">
        <v>44966</v>
      </c>
      <c r="AJ48" s="169"/>
      <c r="AK48" s="132"/>
      <c r="AL48" s="138">
        <v>45971</v>
      </c>
      <c r="AM48" s="167">
        <v>44994</v>
      </c>
      <c r="AN48" s="169"/>
      <c r="AO48" s="132"/>
      <c r="AP48" s="138">
        <v>45967</v>
      </c>
      <c r="AQ48" s="167">
        <v>45025</v>
      </c>
      <c r="AR48" s="169"/>
      <c r="AS48" s="132"/>
      <c r="AT48" s="171">
        <v>45885</v>
      </c>
      <c r="AU48" s="172">
        <v>45055</v>
      </c>
      <c r="AV48" s="174"/>
      <c r="AW48" s="132"/>
    </row>
    <row r="49" spans="1:49" s="130" customFormat="1" x14ac:dyDescent="0.3">
      <c r="A49" s="156"/>
      <c r="B49" s="150">
        <v>45818</v>
      </c>
      <c r="C49" s="139">
        <v>45087</v>
      </c>
      <c r="D49" s="140"/>
      <c r="E49" s="157"/>
      <c r="F49" s="138">
        <v>45848</v>
      </c>
      <c r="G49" s="139">
        <v>45117</v>
      </c>
      <c r="H49" s="140"/>
      <c r="I49" s="157"/>
      <c r="J49" s="144">
        <v>45879</v>
      </c>
      <c r="K49" s="145">
        <v>45148</v>
      </c>
      <c r="L49" s="146"/>
      <c r="M49" s="157"/>
      <c r="N49" s="138">
        <v>45910</v>
      </c>
      <c r="O49" s="139">
        <v>45179</v>
      </c>
      <c r="P49" s="140"/>
      <c r="Q49" s="157"/>
      <c r="R49" s="138">
        <v>45940</v>
      </c>
      <c r="S49" s="139">
        <v>45209</v>
      </c>
      <c r="T49" s="140"/>
      <c r="U49" s="157"/>
      <c r="V49" s="138">
        <v>45971</v>
      </c>
      <c r="W49" s="139">
        <v>44936</v>
      </c>
      <c r="X49" s="140"/>
      <c r="Y49" s="157"/>
      <c r="Z49" s="138">
        <v>46001</v>
      </c>
      <c r="AA49" s="139">
        <v>45270</v>
      </c>
      <c r="AB49" s="140"/>
      <c r="AC49" s="157"/>
      <c r="AD49" s="171">
        <v>45878</v>
      </c>
      <c r="AE49" s="172">
        <v>44936</v>
      </c>
      <c r="AF49" s="174"/>
      <c r="AG49" s="132"/>
      <c r="AH49" s="138">
        <v>45881</v>
      </c>
      <c r="AI49" s="167">
        <v>44967</v>
      </c>
      <c r="AJ49" s="169"/>
      <c r="AK49" s="132"/>
      <c r="AL49" s="138">
        <v>45972</v>
      </c>
      <c r="AM49" s="167">
        <v>44995</v>
      </c>
      <c r="AN49" s="169"/>
      <c r="AO49" s="132"/>
      <c r="AP49" s="138">
        <v>45968</v>
      </c>
      <c r="AQ49" s="167">
        <v>45026</v>
      </c>
      <c r="AR49" s="169"/>
      <c r="AS49" s="132"/>
      <c r="AT49" s="171">
        <v>45886</v>
      </c>
      <c r="AU49" s="172">
        <v>45056</v>
      </c>
      <c r="AV49" s="174"/>
      <c r="AW49" s="132"/>
    </row>
    <row r="50" spans="1:49" s="130" customFormat="1" x14ac:dyDescent="0.3">
      <c r="A50" s="156"/>
      <c r="B50" s="150">
        <v>45819</v>
      </c>
      <c r="C50" s="139">
        <v>45088</v>
      </c>
      <c r="D50" s="140"/>
      <c r="E50" s="157"/>
      <c r="F50" s="138">
        <v>45849</v>
      </c>
      <c r="G50" s="139">
        <v>45118</v>
      </c>
      <c r="H50" s="140"/>
      <c r="I50" s="157"/>
      <c r="J50" s="138">
        <v>45880</v>
      </c>
      <c r="K50" s="139">
        <v>45149</v>
      </c>
      <c r="L50" s="140"/>
      <c r="M50" s="157"/>
      <c r="N50" s="138">
        <v>45911</v>
      </c>
      <c r="O50" s="139">
        <v>45180</v>
      </c>
      <c r="P50" s="140"/>
      <c r="Q50" s="157"/>
      <c r="R50" s="158">
        <v>45941</v>
      </c>
      <c r="S50" s="159">
        <v>45210</v>
      </c>
      <c r="T50" s="160"/>
      <c r="U50" s="157"/>
      <c r="V50" s="138">
        <v>45972</v>
      </c>
      <c r="W50" s="139">
        <v>44937</v>
      </c>
      <c r="X50" s="140"/>
      <c r="Y50" s="157"/>
      <c r="Z50" s="138">
        <v>46002</v>
      </c>
      <c r="AA50" s="139">
        <v>45271</v>
      </c>
      <c r="AB50" s="140"/>
      <c r="AC50" s="157"/>
      <c r="AD50" s="171">
        <v>45879</v>
      </c>
      <c r="AE50" s="172">
        <v>44937</v>
      </c>
      <c r="AF50" s="174"/>
      <c r="AG50" s="132"/>
      <c r="AH50" s="138">
        <v>45882</v>
      </c>
      <c r="AI50" s="167">
        <v>44968</v>
      </c>
      <c r="AJ50" s="169"/>
      <c r="AK50" s="132"/>
      <c r="AL50" s="138">
        <v>45973</v>
      </c>
      <c r="AM50" s="167">
        <v>44996</v>
      </c>
      <c r="AN50" s="169"/>
      <c r="AO50" s="132"/>
      <c r="AP50" s="158">
        <v>45969</v>
      </c>
      <c r="AQ50" s="172">
        <v>45027</v>
      </c>
      <c r="AR50" s="174"/>
      <c r="AS50" s="132"/>
      <c r="AT50" s="138">
        <v>45887</v>
      </c>
      <c r="AU50" s="167">
        <v>45057</v>
      </c>
      <c r="AV50" s="169"/>
      <c r="AW50" s="132"/>
    </row>
    <row r="51" spans="1:49" s="130" customFormat="1" x14ac:dyDescent="0.3">
      <c r="A51" s="156"/>
      <c r="B51" s="150">
        <v>45820</v>
      </c>
      <c r="C51" s="139">
        <v>45089</v>
      </c>
      <c r="D51" s="140"/>
      <c r="E51" s="157"/>
      <c r="F51" s="144">
        <v>45850</v>
      </c>
      <c r="G51" s="145">
        <v>45119</v>
      </c>
      <c r="H51" s="146"/>
      <c r="I51" s="157"/>
      <c r="J51" s="138">
        <v>45881</v>
      </c>
      <c r="K51" s="139">
        <v>45150</v>
      </c>
      <c r="L51" s="140"/>
      <c r="M51" s="157"/>
      <c r="N51" s="138">
        <v>45912</v>
      </c>
      <c r="O51" s="139">
        <v>45181</v>
      </c>
      <c r="P51" s="140"/>
      <c r="Q51" s="157"/>
      <c r="R51" s="158">
        <v>45942</v>
      </c>
      <c r="S51" s="159">
        <v>45211</v>
      </c>
      <c r="T51" s="160"/>
      <c r="U51" s="157"/>
      <c r="V51" s="138">
        <v>45973</v>
      </c>
      <c r="W51" s="139">
        <v>44938</v>
      </c>
      <c r="X51" s="140"/>
      <c r="Y51" s="157"/>
      <c r="Z51" s="138">
        <v>46003</v>
      </c>
      <c r="AA51" s="139">
        <v>45272</v>
      </c>
      <c r="AB51" s="140"/>
      <c r="AC51" s="157"/>
      <c r="AD51" s="138">
        <v>45880</v>
      </c>
      <c r="AE51" s="167">
        <v>44938</v>
      </c>
      <c r="AF51" s="169"/>
      <c r="AG51" s="132"/>
      <c r="AH51" s="138">
        <v>45890</v>
      </c>
      <c r="AI51" s="167">
        <v>44969</v>
      </c>
      <c r="AJ51" s="169"/>
      <c r="AK51" s="132"/>
      <c r="AL51" s="138">
        <v>45974</v>
      </c>
      <c r="AM51" s="167">
        <v>44997</v>
      </c>
      <c r="AN51" s="169"/>
      <c r="AO51" s="132"/>
      <c r="AP51" s="158">
        <v>45970</v>
      </c>
      <c r="AQ51" s="172">
        <v>45028</v>
      </c>
      <c r="AR51" s="174"/>
      <c r="AS51" s="132"/>
      <c r="AT51" s="138">
        <v>45888</v>
      </c>
      <c r="AU51" s="167">
        <v>45058</v>
      </c>
      <c r="AV51" s="169"/>
      <c r="AW51" s="132"/>
    </row>
    <row r="52" spans="1:49" s="130" customFormat="1" x14ac:dyDescent="0.3">
      <c r="A52" s="156"/>
      <c r="B52" s="150">
        <v>45821</v>
      </c>
      <c r="C52" s="139">
        <v>45090</v>
      </c>
      <c r="D52" s="140"/>
      <c r="E52" s="157"/>
      <c r="F52" s="144">
        <v>45851</v>
      </c>
      <c r="G52" s="145">
        <v>45120</v>
      </c>
      <c r="H52" s="146"/>
      <c r="I52" s="157"/>
      <c r="J52" s="138">
        <v>45882</v>
      </c>
      <c r="K52" s="139">
        <v>45151</v>
      </c>
      <c r="L52" s="140"/>
      <c r="M52" s="157"/>
      <c r="N52" s="158">
        <v>45913</v>
      </c>
      <c r="O52" s="159">
        <v>45182</v>
      </c>
      <c r="P52" s="160"/>
      <c r="Q52" s="157"/>
      <c r="R52" s="138">
        <v>45943</v>
      </c>
      <c r="S52" s="139">
        <v>45212</v>
      </c>
      <c r="T52" s="140"/>
      <c r="U52" s="157"/>
      <c r="V52" s="138">
        <v>45974</v>
      </c>
      <c r="W52" s="139">
        <v>44939</v>
      </c>
      <c r="X52" s="140"/>
      <c r="Y52" s="157"/>
      <c r="Z52" s="158">
        <v>46004</v>
      </c>
      <c r="AA52" s="159">
        <v>45273</v>
      </c>
      <c r="AB52" s="160"/>
      <c r="AC52" s="157"/>
      <c r="AD52" s="138">
        <v>45881</v>
      </c>
      <c r="AE52" s="167">
        <v>44939</v>
      </c>
      <c r="AF52" s="169"/>
      <c r="AG52" s="132"/>
      <c r="AH52" s="138">
        <v>45891</v>
      </c>
      <c r="AI52" s="167">
        <v>44970</v>
      </c>
      <c r="AJ52" s="169"/>
      <c r="AK52" s="132"/>
      <c r="AL52" s="138">
        <v>45975</v>
      </c>
      <c r="AM52" s="167">
        <v>44998</v>
      </c>
      <c r="AN52" s="169"/>
      <c r="AO52" s="132"/>
      <c r="AP52" s="138">
        <v>45971</v>
      </c>
      <c r="AQ52" s="167">
        <v>45029</v>
      </c>
      <c r="AR52" s="169"/>
      <c r="AS52" s="132"/>
      <c r="AT52" s="138">
        <v>45889</v>
      </c>
      <c r="AU52" s="167">
        <v>45059</v>
      </c>
      <c r="AV52" s="169"/>
      <c r="AW52" s="132"/>
    </row>
    <row r="53" spans="1:49" s="130" customFormat="1" x14ac:dyDescent="0.3">
      <c r="A53" s="156"/>
      <c r="B53" s="144">
        <v>45822</v>
      </c>
      <c r="C53" s="145">
        <v>45091</v>
      </c>
      <c r="D53" s="146"/>
      <c r="E53" s="157"/>
      <c r="F53" s="141">
        <v>45852</v>
      </c>
      <c r="G53" s="142">
        <v>45121</v>
      </c>
      <c r="H53" s="143"/>
      <c r="I53" s="157"/>
      <c r="J53" s="138">
        <v>45883</v>
      </c>
      <c r="K53" s="139">
        <v>45152</v>
      </c>
      <c r="L53" s="140"/>
      <c r="M53" s="157"/>
      <c r="N53" s="158">
        <v>45914</v>
      </c>
      <c r="O53" s="159">
        <v>45183</v>
      </c>
      <c r="P53" s="162"/>
      <c r="Q53" s="157"/>
      <c r="R53" s="138">
        <v>45944</v>
      </c>
      <c r="S53" s="139">
        <v>45213</v>
      </c>
      <c r="T53" s="140"/>
      <c r="U53" s="157"/>
      <c r="V53" s="138">
        <v>45975</v>
      </c>
      <c r="W53" s="139">
        <v>44940</v>
      </c>
      <c r="X53" s="140"/>
      <c r="Y53" s="157"/>
      <c r="Z53" s="158">
        <v>46005</v>
      </c>
      <c r="AA53" s="159">
        <v>45274</v>
      </c>
      <c r="AB53" s="160"/>
      <c r="AC53" s="157"/>
      <c r="AD53" s="138">
        <v>45882</v>
      </c>
      <c r="AE53" s="167">
        <v>44940</v>
      </c>
      <c r="AF53" s="169"/>
      <c r="AG53" s="132"/>
      <c r="AH53" s="171">
        <v>45885</v>
      </c>
      <c r="AI53" s="172">
        <v>44971</v>
      </c>
      <c r="AJ53" s="174"/>
      <c r="AK53" s="132"/>
      <c r="AL53" s="158">
        <v>45976</v>
      </c>
      <c r="AM53" s="172">
        <v>44999</v>
      </c>
      <c r="AN53" s="174"/>
      <c r="AO53" s="132"/>
      <c r="AP53" s="138">
        <v>45972</v>
      </c>
      <c r="AQ53" s="167">
        <v>45030</v>
      </c>
      <c r="AR53" s="169"/>
      <c r="AS53" s="132"/>
      <c r="AT53" s="138">
        <v>45890</v>
      </c>
      <c r="AU53" s="167">
        <v>45060</v>
      </c>
      <c r="AV53" s="169"/>
      <c r="AW53" s="132"/>
    </row>
    <row r="54" spans="1:49" s="130" customFormat="1" x14ac:dyDescent="0.3">
      <c r="A54" s="156"/>
      <c r="B54" s="144">
        <v>45823</v>
      </c>
      <c r="C54" s="145">
        <v>45092</v>
      </c>
      <c r="D54" s="146"/>
      <c r="E54" s="157"/>
      <c r="F54" s="138">
        <v>45853</v>
      </c>
      <c r="G54" s="139">
        <v>45122</v>
      </c>
      <c r="H54" s="140"/>
      <c r="I54" s="157"/>
      <c r="J54" s="141">
        <v>45884</v>
      </c>
      <c r="K54" s="142">
        <v>45153</v>
      </c>
      <c r="L54" s="143"/>
      <c r="M54" s="157"/>
      <c r="N54" s="138">
        <v>45915</v>
      </c>
      <c r="O54" s="139">
        <v>45184</v>
      </c>
      <c r="P54" s="163"/>
      <c r="Q54" s="157"/>
      <c r="R54" s="138">
        <v>45945</v>
      </c>
      <c r="S54" s="139">
        <v>45214</v>
      </c>
      <c r="T54" s="140"/>
      <c r="U54" s="157"/>
      <c r="V54" s="158">
        <v>45976</v>
      </c>
      <c r="W54" s="159">
        <v>44941</v>
      </c>
      <c r="X54" s="160"/>
      <c r="Y54" s="157"/>
      <c r="Z54" s="138">
        <v>46006</v>
      </c>
      <c r="AA54" s="139">
        <v>45275</v>
      </c>
      <c r="AB54" s="140"/>
      <c r="AC54" s="157"/>
      <c r="AD54" s="138">
        <v>45890</v>
      </c>
      <c r="AE54" s="167">
        <v>44941</v>
      </c>
      <c r="AF54" s="169"/>
      <c r="AG54" s="132"/>
      <c r="AH54" s="171">
        <v>45886</v>
      </c>
      <c r="AI54" s="172">
        <v>44972</v>
      </c>
      <c r="AJ54" s="174"/>
      <c r="AK54" s="132"/>
      <c r="AL54" s="158">
        <v>45977</v>
      </c>
      <c r="AM54" s="172">
        <v>45000</v>
      </c>
      <c r="AN54" s="174"/>
      <c r="AO54" s="132"/>
      <c r="AP54" s="138">
        <v>45973</v>
      </c>
      <c r="AQ54" s="167">
        <v>45031</v>
      </c>
      <c r="AR54" s="169"/>
      <c r="AS54" s="132"/>
      <c r="AT54" s="138">
        <v>45891</v>
      </c>
      <c r="AU54" s="167">
        <v>45061</v>
      </c>
      <c r="AV54" s="169"/>
      <c r="AW54" s="132"/>
    </row>
    <row r="55" spans="1:49" s="130" customFormat="1" x14ac:dyDescent="0.3">
      <c r="A55" s="156"/>
      <c r="B55" s="138">
        <v>45824</v>
      </c>
      <c r="C55" s="139">
        <v>45093</v>
      </c>
      <c r="D55" s="140"/>
      <c r="E55" s="157"/>
      <c r="F55" s="138">
        <v>45854</v>
      </c>
      <c r="G55" s="139">
        <v>45123</v>
      </c>
      <c r="H55" s="140"/>
      <c r="I55" s="157"/>
      <c r="J55" s="144">
        <v>45885</v>
      </c>
      <c r="K55" s="145">
        <v>45154</v>
      </c>
      <c r="L55" s="146"/>
      <c r="M55" s="157"/>
      <c r="N55" s="138">
        <v>45916</v>
      </c>
      <c r="O55" s="139">
        <v>45185</v>
      </c>
      <c r="P55" s="140"/>
      <c r="Q55" s="157"/>
      <c r="R55" s="138">
        <v>45946</v>
      </c>
      <c r="S55" s="139">
        <v>45215</v>
      </c>
      <c r="T55" s="140"/>
      <c r="U55" s="157"/>
      <c r="V55" s="158">
        <v>45977</v>
      </c>
      <c r="W55" s="159">
        <v>44942</v>
      </c>
      <c r="X55" s="160"/>
      <c r="Y55" s="157"/>
      <c r="Z55" s="138">
        <v>46007</v>
      </c>
      <c r="AA55" s="139">
        <v>45276</v>
      </c>
      <c r="AB55" s="140"/>
      <c r="AC55" s="157"/>
      <c r="AD55" s="138">
        <v>45891</v>
      </c>
      <c r="AE55" s="167">
        <v>44942</v>
      </c>
      <c r="AF55" s="169"/>
      <c r="AG55" s="132"/>
      <c r="AH55" s="138">
        <v>45887</v>
      </c>
      <c r="AI55" s="167">
        <v>44973</v>
      </c>
      <c r="AJ55" s="169"/>
      <c r="AK55" s="132"/>
      <c r="AL55" s="138">
        <v>45978</v>
      </c>
      <c r="AM55" s="167">
        <v>45001</v>
      </c>
      <c r="AN55" s="169"/>
      <c r="AO55" s="132"/>
      <c r="AP55" s="138">
        <v>45974</v>
      </c>
      <c r="AQ55" s="167">
        <v>45032</v>
      </c>
      <c r="AR55" s="169"/>
      <c r="AS55" s="132"/>
      <c r="AT55" s="171">
        <v>45892</v>
      </c>
      <c r="AU55" s="172">
        <v>45062</v>
      </c>
      <c r="AV55" s="174"/>
      <c r="AW55" s="132"/>
    </row>
    <row r="56" spans="1:49" s="130" customFormat="1" x14ac:dyDescent="0.3">
      <c r="A56" s="156"/>
      <c r="B56" s="138">
        <v>45825</v>
      </c>
      <c r="C56" s="139">
        <v>45094</v>
      </c>
      <c r="D56" s="140"/>
      <c r="E56" s="157"/>
      <c r="F56" s="138">
        <v>45855</v>
      </c>
      <c r="G56" s="139">
        <v>45124</v>
      </c>
      <c r="H56" s="140"/>
      <c r="I56" s="157"/>
      <c r="J56" s="144">
        <v>45886</v>
      </c>
      <c r="K56" s="145">
        <v>45155</v>
      </c>
      <c r="L56" s="146"/>
      <c r="M56" s="157"/>
      <c r="N56" s="138">
        <v>45917</v>
      </c>
      <c r="O56" s="139">
        <v>45186</v>
      </c>
      <c r="P56" s="140"/>
      <c r="Q56" s="157"/>
      <c r="R56" s="138">
        <v>45947</v>
      </c>
      <c r="S56" s="139">
        <v>45216</v>
      </c>
      <c r="T56" s="140"/>
      <c r="U56" s="157"/>
      <c r="V56" s="138">
        <v>45978</v>
      </c>
      <c r="W56" s="139">
        <v>44943</v>
      </c>
      <c r="X56" s="140"/>
      <c r="Y56" s="157"/>
      <c r="Z56" s="138">
        <v>46008</v>
      </c>
      <c r="AA56" s="139">
        <v>45277</v>
      </c>
      <c r="AB56" s="140"/>
      <c r="AC56" s="157"/>
      <c r="AD56" s="171">
        <v>45885</v>
      </c>
      <c r="AE56" s="172">
        <v>44943</v>
      </c>
      <c r="AF56" s="174"/>
      <c r="AG56" s="132"/>
      <c r="AH56" s="138">
        <v>45888</v>
      </c>
      <c r="AI56" s="167">
        <v>44974</v>
      </c>
      <c r="AJ56" s="169"/>
      <c r="AK56" s="132"/>
      <c r="AL56" s="138">
        <v>45979</v>
      </c>
      <c r="AM56" s="167">
        <v>45002</v>
      </c>
      <c r="AN56" s="169"/>
      <c r="AO56" s="132"/>
      <c r="AP56" s="138">
        <v>45975</v>
      </c>
      <c r="AQ56" s="167">
        <v>45033</v>
      </c>
      <c r="AR56" s="169"/>
      <c r="AS56" s="132"/>
      <c r="AT56" s="171">
        <v>45893</v>
      </c>
      <c r="AU56" s="172">
        <v>45063</v>
      </c>
      <c r="AV56" s="174"/>
      <c r="AW56" s="132"/>
    </row>
    <row r="57" spans="1:49" s="130" customFormat="1" x14ac:dyDescent="0.3">
      <c r="A57" s="156"/>
      <c r="B57" s="138">
        <v>45826</v>
      </c>
      <c r="C57" s="139">
        <v>45095</v>
      </c>
      <c r="D57" s="140"/>
      <c r="E57" s="157"/>
      <c r="F57" s="138">
        <v>45856</v>
      </c>
      <c r="G57" s="139">
        <v>45125</v>
      </c>
      <c r="H57" s="140"/>
      <c r="I57" s="157"/>
      <c r="J57" s="138">
        <v>45887</v>
      </c>
      <c r="K57" s="139">
        <v>45156</v>
      </c>
      <c r="L57" s="140"/>
      <c r="M57" s="157"/>
      <c r="N57" s="138">
        <v>45918</v>
      </c>
      <c r="O57" s="139">
        <v>45187</v>
      </c>
      <c r="P57" s="140"/>
      <c r="Q57" s="157"/>
      <c r="R57" s="158">
        <v>45948</v>
      </c>
      <c r="S57" s="159">
        <v>45217</v>
      </c>
      <c r="T57" s="160"/>
      <c r="U57" s="157"/>
      <c r="V57" s="138">
        <v>45979</v>
      </c>
      <c r="W57" s="139">
        <v>44944</v>
      </c>
      <c r="X57" s="140"/>
      <c r="Y57" s="157"/>
      <c r="Z57" s="138">
        <v>46009</v>
      </c>
      <c r="AA57" s="139">
        <v>45278</v>
      </c>
      <c r="AB57" s="140"/>
      <c r="AC57" s="157"/>
      <c r="AD57" s="171">
        <v>45886</v>
      </c>
      <c r="AE57" s="172">
        <v>44944</v>
      </c>
      <c r="AF57" s="174"/>
      <c r="AG57" s="132"/>
      <c r="AH57" s="138">
        <v>45889</v>
      </c>
      <c r="AI57" s="167">
        <v>44975</v>
      </c>
      <c r="AJ57" s="169"/>
      <c r="AK57" s="132"/>
      <c r="AL57" s="138">
        <v>45980</v>
      </c>
      <c r="AM57" s="167">
        <v>45003</v>
      </c>
      <c r="AN57" s="169"/>
      <c r="AO57" s="132"/>
      <c r="AP57" s="158">
        <v>45976</v>
      </c>
      <c r="AQ57" s="172">
        <v>45034</v>
      </c>
      <c r="AR57" s="174"/>
      <c r="AS57" s="132"/>
      <c r="AT57" s="138">
        <v>45684</v>
      </c>
      <c r="AU57" s="167">
        <v>45064</v>
      </c>
      <c r="AV57" s="169"/>
      <c r="AW57" s="132"/>
    </row>
    <row r="58" spans="1:49" s="130" customFormat="1" x14ac:dyDescent="0.3">
      <c r="A58" s="156"/>
      <c r="B58" s="138">
        <v>45827</v>
      </c>
      <c r="C58" s="139">
        <v>45096</v>
      </c>
      <c r="D58" s="140"/>
      <c r="E58" s="157"/>
      <c r="F58" s="144">
        <v>45857</v>
      </c>
      <c r="G58" s="145">
        <v>45126</v>
      </c>
      <c r="H58" s="146"/>
      <c r="I58" s="157"/>
      <c r="J58" s="138">
        <v>45888</v>
      </c>
      <c r="K58" s="139">
        <v>45157</v>
      </c>
      <c r="L58" s="140"/>
      <c r="M58" s="157"/>
      <c r="N58" s="138">
        <v>45919</v>
      </c>
      <c r="O58" s="139">
        <v>45188</v>
      </c>
      <c r="P58" s="140"/>
      <c r="Q58" s="157"/>
      <c r="R58" s="158">
        <v>45949</v>
      </c>
      <c r="S58" s="159">
        <v>45218</v>
      </c>
      <c r="T58" s="160"/>
      <c r="U58" s="157"/>
      <c r="V58" s="138">
        <v>45980</v>
      </c>
      <c r="W58" s="139">
        <v>44945</v>
      </c>
      <c r="X58" s="140"/>
      <c r="Y58" s="157"/>
      <c r="Z58" s="138">
        <v>46010</v>
      </c>
      <c r="AA58" s="139">
        <v>45279</v>
      </c>
      <c r="AB58" s="140"/>
      <c r="AC58" s="157"/>
      <c r="AD58" s="138">
        <v>45887</v>
      </c>
      <c r="AE58" s="167">
        <v>44945</v>
      </c>
      <c r="AF58" s="169"/>
      <c r="AG58" s="132"/>
      <c r="AH58" s="138">
        <v>45890</v>
      </c>
      <c r="AI58" s="167">
        <v>44976</v>
      </c>
      <c r="AJ58" s="169"/>
      <c r="AK58" s="132"/>
      <c r="AL58" s="138">
        <v>45981</v>
      </c>
      <c r="AM58" s="167">
        <v>45004</v>
      </c>
      <c r="AN58" s="169"/>
      <c r="AO58" s="132"/>
      <c r="AP58" s="158">
        <v>45977</v>
      </c>
      <c r="AQ58" s="172">
        <v>45035</v>
      </c>
      <c r="AR58" s="174"/>
      <c r="AS58" s="132"/>
      <c r="AT58" s="138">
        <v>45685</v>
      </c>
      <c r="AU58" s="167">
        <v>45065</v>
      </c>
      <c r="AV58" s="169"/>
      <c r="AW58" s="132"/>
    </row>
    <row r="59" spans="1:49" s="130" customFormat="1" x14ac:dyDescent="0.3">
      <c r="A59" s="156"/>
      <c r="B59" s="138">
        <v>45828</v>
      </c>
      <c r="C59" s="139">
        <v>45097</v>
      </c>
      <c r="D59" s="140"/>
      <c r="E59" s="157"/>
      <c r="F59" s="144">
        <v>45858</v>
      </c>
      <c r="G59" s="145">
        <v>45127</v>
      </c>
      <c r="H59" s="146"/>
      <c r="I59" s="157"/>
      <c r="J59" s="138">
        <v>45889</v>
      </c>
      <c r="K59" s="139">
        <v>45158</v>
      </c>
      <c r="L59" s="140"/>
      <c r="M59" s="157"/>
      <c r="N59" s="158">
        <v>45920</v>
      </c>
      <c r="O59" s="159">
        <v>45189</v>
      </c>
      <c r="P59" s="160"/>
      <c r="Q59" s="157"/>
      <c r="R59" s="138">
        <v>45950</v>
      </c>
      <c r="S59" s="139">
        <v>45219</v>
      </c>
      <c r="T59" s="140"/>
      <c r="U59" s="157"/>
      <c r="V59" s="138">
        <v>45981</v>
      </c>
      <c r="W59" s="139">
        <v>44946</v>
      </c>
      <c r="X59" s="140"/>
      <c r="Y59" s="157"/>
      <c r="Z59" s="158">
        <v>46011</v>
      </c>
      <c r="AA59" s="159">
        <v>45280</v>
      </c>
      <c r="AB59" s="160"/>
      <c r="AC59" s="157"/>
      <c r="AD59" s="138">
        <v>45888</v>
      </c>
      <c r="AE59" s="167">
        <v>44946</v>
      </c>
      <c r="AF59" s="169"/>
      <c r="AG59" s="132"/>
      <c r="AH59" s="138">
        <v>45891</v>
      </c>
      <c r="AI59" s="167">
        <v>44977</v>
      </c>
      <c r="AJ59" s="169"/>
      <c r="AK59" s="132"/>
      <c r="AL59" s="138">
        <v>45982</v>
      </c>
      <c r="AM59" s="167">
        <v>45005</v>
      </c>
      <c r="AN59" s="169"/>
      <c r="AO59" s="132"/>
      <c r="AP59" s="138">
        <v>45978</v>
      </c>
      <c r="AQ59" s="167">
        <v>45036</v>
      </c>
      <c r="AR59" s="169"/>
      <c r="AS59" s="132"/>
      <c r="AT59" s="138">
        <v>45686</v>
      </c>
      <c r="AU59" s="167">
        <v>45066</v>
      </c>
      <c r="AV59" s="169"/>
      <c r="AW59" s="132"/>
    </row>
    <row r="60" spans="1:49" s="130" customFormat="1" x14ac:dyDescent="0.3">
      <c r="A60" s="156"/>
      <c r="B60" s="144">
        <v>45829</v>
      </c>
      <c r="C60" s="145">
        <v>45098</v>
      </c>
      <c r="D60" s="146"/>
      <c r="E60" s="157"/>
      <c r="F60" s="138">
        <v>45859</v>
      </c>
      <c r="G60" s="139">
        <v>45128</v>
      </c>
      <c r="H60" s="140"/>
      <c r="I60" s="157"/>
      <c r="J60" s="138">
        <v>45890</v>
      </c>
      <c r="K60" s="139">
        <v>45159</v>
      </c>
      <c r="L60" s="140"/>
      <c r="M60" s="157"/>
      <c r="N60" s="158">
        <v>45921</v>
      </c>
      <c r="O60" s="159">
        <v>45190</v>
      </c>
      <c r="P60" s="160"/>
      <c r="Q60" s="157"/>
      <c r="R60" s="138">
        <v>45951</v>
      </c>
      <c r="S60" s="139">
        <v>45220</v>
      </c>
      <c r="T60" s="140"/>
      <c r="U60" s="157"/>
      <c r="V60" s="138">
        <v>45982</v>
      </c>
      <c r="W60" s="139">
        <v>44947</v>
      </c>
      <c r="X60" s="140"/>
      <c r="Y60" s="157"/>
      <c r="Z60" s="158">
        <v>46012</v>
      </c>
      <c r="AA60" s="159">
        <v>45281</v>
      </c>
      <c r="AB60" s="160"/>
      <c r="AC60" s="157"/>
      <c r="AD60" s="138">
        <v>45889</v>
      </c>
      <c r="AE60" s="167">
        <v>44947</v>
      </c>
      <c r="AF60" s="169"/>
      <c r="AG60" s="132"/>
      <c r="AH60" s="144">
        <v>45892</v>
      </c>
      <c r="AI60" s="172">
        <v>44978</v>
      </c>
      <c r="AJ60" s="174"/>
      <c r="AK60" s="132"/>
      <c r="AL60" s="158">
        <v>45983</v>
      </c>
      <c r="AM60" s="172">
        <v>45006</v>
      </c>
      <c r="AN60" s="174"/>
      <c r="AO60" s="132"/>
      <c r="AP60" s="138">
        <v>45979</v>
      </c>
      <c r="AQ60" s="167">
        <v>45037</v>
      </c>
      <c r="AR60" s="169"/>
      <c r="AS60" s="132"/>
      <c r="AT60" s="138">
        <v>45687</v>
      </c>
      <c r="AU60" s="167">
        <v>45067</v>
      </c>
      <c r="AV60" s="169"/>
      <c r="AW60" s="132"/>
    </row>
    <row r="61" spans="1:49" s="130" customFormat="1" x14ac:dyDescent="0.3">
      <c r="A61" s="156"/>
      <c r="B61" s="144">
        <v>45830</v>
      </c>
      <c r="C61" s="145">
        <v>45099</v>
      </c>
      <c r="D61" s="146"/>
      <c r="E61" s="157"/>
      <c r="F61" s="138">
        <v>45860</v>
      </c>
      <c r="G61" s="139">
        <v>45129</v>
      </c>
      <c r="H61" s="140"/>
      <c r="I61" s="157"/>
      <c r="J61" s="138">
        <v>45891</v>
      </c>
      <c r="K61" s="139">
        <v>45160</v>
      </c>
      <c r="L61" s="140"/>
      <c r="M61" s="157"/>
      <c r="N61" s="138">
        <v>45922</v>
      </c>
      <c r="O61" s="139">
        <v>45191</v>
      </c>
      <c r="P61" s="140"/>
      <c r="Q61" s="157"/>
      <c r="R61" s="138">
        <v>45952</v>
      </c>
      <c r="S61" s="139">
        <v>45221</v>
      </c>
      <c r="T61" s="140"/>
      <c r="U61" s="157"/>
      <c r="V61" s="158">
        <v>45983</v>
      </c>
      <c r="W61" s="159">
        <v>44948</v>
      </c>
      <c r="X61" s="160"/>
      <c r="Y61" s="157"/>
      <c r="Z61" s="138">
        <v>46013</v>
      </c>
      <c r="AA61" s="139">
        <v>45282</v>
      </c>
      <c r="AB61" s="140"/>
      <c r="AC61" s="157"/>
      <c r="AD61" s="138">
        <v>45890</v>
      </c>
      <c r="AE61" s="167">
        <v>44948</v>
      </c>
      <c r="AF61" s="169"/>
      <c r="AG61" s="132"/>
      <c r="AH61" s="144">
        <v>45893</v>
      </c>
      <c r="AI61" s="172">
        <v>44979</v>
      </c>
      <c r="AJ61" s="174"/>
      <c r="AK61" s="132"/>
      <c r="AL61" s="158">
        <v>45984</v>
      </c>
      <c r="AM61" s="172">
        <v>45007</v>
      </c>
      <c r="AN61" s="174"/>
      <c r="AO61" s="132"/>
      <c r="AP61" s="138">
        <v>45980</v>
      </c>
      <c r="AQ61" s="167">
        <v>45038</v>
      </c>
      <c r="AR61" s="169"/>
      <c r="AS61" s="132"/>
      <c r="AT61" s="138">
        <v>45688</v>
      </c>
      <c r="AU61" s="167">
        <v>45068</v>
      </c>
      <c r="AV61" s="169"/>
      <c r="AW61" s="132"/>
    </row>
    <row r="62" spans="1:49" s="130" customFormat="1" x14ac:dyDescent="0.3">
      <c r="A62" s="156"/>
      <c r="B62" s="150">
        <v>45831</v>
      </c>
      <c r="C62" s="139">
        <v>45100</v>
      </c>
      <c r="D62" s="140"/>
      <c r="E62" s="157"/>
      <c r="F62" s="138">
        <v>45861</v>
      </c>
      <c r="G62" s="139">
        <v>45130</v>
      </c>
      <c r="H62" s="140"/>
      <c r="I62" s="157"/>
      <c r="J62" s="144">
        <v>45892</v>
      </c>
      <c r="K62" s="145">
        <v>45161</v>
      </c>
      <c r="L62" s="146"/>
      <c r="M62" s="157"/>
      <c r="N62" s="138">
        <v>45923</v>
      </c>
      <c r="O62" s="139">
        <v>45192</v>
      </c>
      <c r="P62" s="140"/>
      <c r="Q62" s="157"/>
      <c r="R62" s="138">
        <v>45953</v>
      </c>
      <c r="S62" s="139">
        <v>45222</v>
      </c>
      <c r="T62" s="140"/>
      <c r="U62" s="157"/>
      <c r="V62" s="158">
        <v>45984</v>
      </c>
      <c r="W62" s="159">
        <v>44949</v>
      </c>
      <c r="X62" s="160"/>
      <c r="Y62" s="157"/>
      <c r="Z62" s="138">
        <v>46014</v>
      </c>
      <c r="AA62" s="139">
        <v>45283</v>
      </c>
      <c r="AB62" s="140"/>
      <c r="AC62" s="157"/>
      <c r="AD62" s="138">
        <v>45891</v>
      </c>
      <c r="AE62" s="167">
        <v>44949</v>
      </c>
      <c r="AF62" s="169"/>
      <c r="AG62" s="132"/>
      <c r="AH62" s="138">
        <v>45684</v>
      </c>
      <c r="AI62" s="167">
        <v>44980</v>
      </c>
      <c r="AJ62" s="169"/>
      <c r="AK62" s="132"/>
      <c r="AL62" s="138">
        <v>45985</v>
      </c>
      <c r="AM62" s="167">
        <v>45008</v>
      </c>
      <c r="AN62" s="169"/>
      <c r="AO62" s="132"/>
      <c r="AP62" s="138">
        <v>45981</v>
      </c>
      <c r="AQ62" s="167">
        <v>45039</v>
      </c>
      <c r="AR62" s="169"/>
      <c r="AS62" s="132"/>
      <c r="AT62" s="171">
        <v>45892</v>
      </c>
      <c r="AU62" s="172">
        <v>45069</v>
      </c>
      <c r="AV62" s="174"/>
      <c r="AW62" s="132"/>
    </row>
    <row r="63" spans="1:49" s="130" customFormat="1" x14ac:dyDescent="0.3">
      <c r="A63" s="156"/>
      <c r="B63" s="150">
        <v>45832</v>
      </c>
      <c r="C63" s="139">
        <v>45101</v>
      </c>
      <c r="D63" s="140"/>
      <c r="E63" s="157"/>
      <c r="F63" s="138">
        <v>45862</v>
      </c>
      <c r="G63" s="139">
        <v>45131</v>
      </c>
      <c r="H63" s="140"/>
      <c r="I63" s="157"/>
      <c r="J63" s="144">
        <v>45893</v>
      </c>
      <c r="K63" s="145">
        <v>45162</v>
      </c>
      <c r="L63" s="146"/>
      <c r="M63" s="157"/>
      <c r="N63" s="138">
        <v>45924</v>
      </c>
      <c r="O63" s="139">
        <v>45193</v>
      </c>
      <c r="P63" s="140"/>
      <c r="Q63" s="157"/>
      <c r="R63" s="138">
        <v>45954</v>
      </c>
      <c r="S63" s="139">
        <v>45223</v>
      </c>
      <c r="T63" s="140"/>
      <c r="U63" s="157"/>
      <c r="V63" s="138">
        <v>45985</v>
      </c>
      <c r="W63" s="139">
        <v>44950</v>
      </c>
      <c r="X63" s="140"/>
      <c r="Y63" s="157"/>
      <c r="Z63" s="138">
        <v>46015</v>
      </c>
      <c r="AA63" s="139">
        <v>45284</v>
      </c>
      <c r="AB63" s="140"/>
      <c r="AC63" s="157"/>
      <c r="AD63" s="171">
        <v>45892</v>
      </c>
      <c r="AE63" s="172">
        <v>44950</v>
      </c>
      <c r="AF63" s="174"/>
      <c r="AG63" s="132"/>
      <c r="AH63" s="138">
        <v>45685</v>
      </c>
      <c r="AI63" s="139">
        <v>44981</v>
      </c>
      <c r="AJ63" s="140"/>
      <c r="AK63" s="132"/>
      <c r="AL63" s="138">
        <v>45986</v>
      </c>
      <c r="AM63" s="167">
        <v>45009</v>
      </c>
      <c r="AN63" s="169"/>
      <c r="AO63" s="132"/>
      <c r="AP63" s="138">
        <v>45982</v>
      </c>
      <c r="AQ63" s="167">
        <v>45040</v>
      </c>
      <c r="AR63" s="169"/>
      <c r="AS63" s="132"/>
      <c r="AT63" s="171">
        <v>45984</v>
      </c>
      <c r="AU63" s="172">
        <v>45070</v>
      </c>
      <c r="AV63" s="174"/>
      <c r="AW63" s="132"/>
    </row>
    <row r="64" spans="1:49" s="130" customFormat="1" x14ac:dyDescent="0.3">
      <c r="A64" s="156"/>
      <c r="B64" s="150">
        <v>45833</v>
      </c>
      <c r="C64" s="139">
        <v>45102</v>
      </c>
      <c r="D64" s="140"/>
      <c r="E64" s="157"/>
      <c r="F64" s="138">
        <v>45863</v>
      </c>
      <c r="G64" s="139">
        <v>45132</v>
      </c>
      <c r="H64" s="140"/>
      <c r="I64" s="157"/>
      <c r="J64" s="138">
        <v>45894</v>
      </c>
      <c r="K64" s="139">
        <v>45163</v>
      </c>
      <c r="L64" s="140"/>
      <c r="M64" s="157"/>
      <c r="N64" s="138">
        <v>45925</v>
      </c>
      <c r="O64" s="139">
        <v>45194</v>
      </c>
      <c r="P64" s="140"/>
      <c r="Q64" s="157"/>
      <c r="R64" s="158">
        <v>45955</v>
      </c>
      <c r="S64" s="159">
        <v>45224</v>
      </c>
      <c r="T64" s="160"/>
      <c r="U64" s="157"/>
      <c r="V64" s="138">
        <v>45986</v>
      </c>
      <c r="W64" s="139">
        <v>44951</v>
      </c>
      <c r="X64" s="140"/>
      <c r="Y64" s="157"/>
      <c r="Z64" s="138">
        <v>46016</v>
      </c>
      <c r="AA64" s="139">
        <v>45285</v>
      </c>
      <c r="AB64" s="140"/>
      <c r="AC64" s="157"/>
      <c r="AD64" s="171">
        <v>45893</v>
      </c>
      <c r="AE64" s="172">
        <v>44951</v>
      </c>
      <c r="AF64" s="174"/>
      <c r="AG64" s="132"/>
      <c r="AH64" s="138">
        <v>45686</v>
      </c>
      <c r="AI64" s="139">
        <v>44982</v>
      </c>
      <c r="AJ64" s="140"/>
      <c r="AK64" s="132"/>
      <c r="AL64" s="138">
        <v>45987</v>
      </c>
      <c r="AM64" s="167">
        <v>45010</v>
      </c>
      <c r="AN64" s="169"/>
      <c r="AO64" s="132"/>
      <c r="AP64" s="158">
        <v>45983</v>
      </c>
      <c r="AQ64" s="172">
        <v>45041</v>
      </c>
      <c r="AR64" s="174"/>
      <c r="AS64" s="132"/>
      <c r="AT64" s="138">
        <v>45985</v>
      </c>
      <c r="AU64" s="167">
        <v>45071</v>
      </c>
      <c r="AV64" s="169"/>
      <c r="AW64" s="132"/>
    </row>
    <row r="65" spans="1:49" s="130" customFormat="1" x14ac:dyDescent="0.3">
      <c r="A65" s="156"/>
      <c r="B65" s="150">
        <v>45834</v>
      </c>
      <c r="C65" s="139">
        <v>45103</v>
      </c>
      <c r="D65" s="140"/>
      <c r="E65" s="157"/>
      <c r="F65" s="144">
        <v>45864</v>
      </c>
      <c r="G65" s="145">
        <v>45133</v>
      </c>
      <c r="H65" s="146"/>
      <c r="I65" s="157"/>
      <c r="J65" s="138">
        <v>45895</v>
      </c>
      <c r="K65" s="139">
        <v>45164</v>
      </c>
      <c r="L65" s="140"/>
      <c r="M65" s="157"/>
      <c r="N65" s="138">
        <v>45926</v>
      </c>
      <c r="O65" s="139">
        <v>45195</v>
      </c>
      <c r="P65" s="140"/>
      <c r="Q65" s="157"/>
      <c r="R65" s="158">
        <v>45956</v>
      </c>
      <c r="S65" s="159">
        <v>45225</v>
      </c>
      <c r="T65" s="160"/>
      <c r="U65" s="157"/>
      <c r="V65" s="138">
        <v>45987</v>
      </c>
      <c r="W65" s="139">
        <v>44952</v>
      </c>
      <c r="X65" s="140"/>
      <c r="Y65" s="157"/>
      <c r="Z65" s="138">
        <v>46017</v>
      </c>
      <c r="AA65" s="139">
        <v>45286</v>
      </c>
      <c r="AB65" s="140"/>
      <c r="AC65" s="157"/>
      <c r="AD65" s="138">
        <v>45684</v>
      </c>
      <c r="AE65" s="167">
        <v>44952</v>
      </c>
      <c r="AF65" s="169"/>
      <c r="AG65" s="132"/>
      <c r="AH65" s="138">
        <v>45687</v>
      </c>
      <c r="AI65" s="139">
        <v>44983</v>
      </c>
      <c r="AJ65" s="140"/>
      <c r="AK65" s="132"/>
      <c r="AL65" s="138">
        <v>45988</v>
      </c>
      <c r="AM65" s="167">
        <v>45011</v>
      </c>
      <c r="AN65" s="169"/>
      <c r="AO65" s="132"/>
      <c r="AP65" s="158">
        <v>45984</v>
      </c>
      <c r="AQ65" s="172">
        <v>45042</v>
      </c>
      <c r="AR65" s="174"/>
      <c r="AS65" s="132"/>
      <c r="AT65" s="138">
        <v>45986</v>
      </c>
      <c r="AU65" s="167">
        <v>45072</v>
      </c>
      <c r="AV65" s="168"/>
      <c r="AW65" s="132"/>
    </row>
    <row r="66" spans="1:49" s="130" customFormat="1" x14ac:dyDescent="0.3">
      <c r="A66" s="156"/>
      <c r="B66" s="150">
        <v>45835</v>
      </c>
      <c r="C66" s="139">
        <v>45104</v>
      </c>
      <c r="D66" s="140"/>
      <c r="E66" s="157"/>
      <c r="F66" s="144">
        <v>45865</v>
      </c>
      <c r="G66" s="145">
        <v>45134</v>
      </c>
      <c r="H66" s="146"/>
      <c r="I66" s="157"/>
      <c r="J66" s="138">
        <v>45896</v>
      </c>
      <c r="K66" s="139">
        <v>45165</v>
      </c>
      <c r="L66" s="140"/>
      <c r="M66" s="157"/>
      <c r="N66" s="158">
        <v>45927</v>
      </c>
      <c r="O66" s="159">
        <v>45196</v>
      </c>
      <c r="P66" s="160"/>
      <c r="Q66" s="157"/>
      <c r="R66" s="138">
        <v>45957</v>
      </c>
      <c r="S66" s="139">
        <v>45226</v>
      </c>
      <c r="T66" s="140"/>
      <c r="U66" s="157"/>
      <c r="V66" s="138">
        <v>45988</v>
      </c>
      <c r="W66" s="139">
        <v>44953</v>
      </c>
      <c r="X66" s="140"/>
      <c r="Y66" s="157"/>
      <c r="Z66" s="158">
        <v>46018</v>
      </c>
      <c r="AA66" s="159">
        <v>45287</v>
      </c>
      <c r="AB66" s="160"/>
      <c r="AC66" s="157"/>
      <c r="AD66" s="138">
        <v>45685</v>
      </c>
      <c r="AE66" s="139">
        <v>44953</v>
      </c>
      <c r="AF66" s="140"/>
      <c r="AG66" s="132"/>
      <c r="AH66" s="171">
        <v>45688</v>
      </c>
      <c r="AI66" s="172">
        <v>44984</v>
      </c>
      <c r="AJ66" s="174"/>
      <c r="AK66" s="132"/>
      <c r="AL66" s="138">
        <v>45989</v>
      </c>
      <c r="AM66" s="167">
        <v>45012</v>
      </c>
      <c r="AN66" s="169"/>
      <c r="AO66" s="132"/>
      <c r="AP66" s="138">
        <v>45985</v>
      </c>
      <c r="AQ66" s="167">
        <v>45043</v>
      </c>
      <c r="AR66" s="169"/>
      <c r="AS66" s="132"/>
      <c r="AT66" s="138">
        <v>45987</v>
      </c>
      <c r="AU66" s="167">
        <v>45073</v>
      </c>
      <c r="AV66" s="168"/>
      <c r="AW66" s="132"/>
    </row>
    <row r="67" spans="1:49" s="130" customFormat="1" x14ac:dyDescent="0.3">
      <c r="A67" s="156"/>
      <c r="B67" s="144">
        <v>45836</v>
      </c>
      <c r="C67" s="145">
        <v>45105</v>
      </c>
      <c r="D67" s="146"/>
      <c r="E67" s="157"/>
      <c r="F67" s="138">
        <v>45866</v>
      </c>
      <c r="G67" s="139">
        <v>45135</v>
      </c>
      <c r="H67" s="140"/>
      <c r="I67" s="157"/>
      <c r="J67" s="138">
        <v>45897</v>
      </c>
      <c r="K67" s="139">
        <v>45166</v>
      </c>
      <c r="L67" s="140"/>
      <c r="M67" s="157"/>
      <c r="N67" s="158">
        <v>45928</v>
      </c>
      <c r="O67" s="159">
        <v>45197</v>
      </c>
      <c r="P67" s="160"/>
      <c r="Q67" s="157"/>
      <c r="R67" s="138">
        <v>45958</v>
      </c>
      <c r="S67" s="139">
        <v>45227</v>
      </c>
      <c r="T67" s="140"/>
      <c r="U67" s="157"/>
      <c r="V67" s="138">
        <v>45989</v>
      </c>
      <c r="W67" s="139">
        <v>44954</v>
      </c>
      <c r="X67" s="140"/>
      <c r="Y67" s="157"/>
      <c r="Z67" s="158">
        <v>46019</v>
      </c>
      <c r="AA67" s="159">
        <v>45288</v>
      </c>
      <c r="AB67" s="160"/>
      <c r="AC67" s="157"/>
      <c r="AD67" s="138">
        <v>45686</v>
      </c>
      <c r="AE67" s="139">
        <v>44954</v>
      </c>
      <c r="AF67" s="140"/>
      <c r="AG67" s="132"/>
      <c r="AH67" s="171">
        <v>45892</v>
      </c>
      <c r="AI67" s="172">
        <v>44985</v>
      </c>
      <c r="AJ67" s="174"/>
      <c r="AK67" s="132"/>
      <c r="AL67" s="158">
        <v>45990</v>
      </c>
      <c r="AM67" s="172">
        <v>45013</v>
      </c>
      <c r="AN67" s="174"/>
      <c r="AO67" s="132"/>
      <c r="AP67" s="138">
        <v>45986</v>
      </c>
      <c r="AQ67" s="167">
        <v>45044</v>
      </c>
      <c r="AR67" s="169"/>
      <c r="AS67" s="132"/>
      <c r="AT67" s="138">
        <v>45981</v>
      </c>
      <c r="AU67" s="167">
        <v>45074</v>
      </c>
      <c r="AV67" s="168"/>
      <c r="AW67" s="132"/>
    </row>
    <row r="68" spans="1:49" s="130" customFormat="1" x14ac:dyDescent="0.3">
      <c r="A68" s="156"/>
      <c r="B68" s="144">
        <v>45837</v>
      </c>
      <c r="C68" s="145">
        <v>45106</v>
      </c>
      <c r="D68" s="146"/>
      <c r="E68" s="157"/>
      <c r="F68" s="138">
        <v>45867</v>
      </c>
      <c r="G68" s="139">
        <v>45136</v>
      </c>
      <c r="H68" s="140"/>
      <c r="I68" s="157"/>
      <c r="J68" s="138">
        <v>45898</v>
      </c>
      <c r="K68" s="139">
        <v>45167</v>
      </c>
      <c r="L68" s="140"/>
      <c r="M68" s="157"/>
      <c r="N68" s="138">
        <v>45929</v>
      </c>
      <c r="O68" s="139">
        <v>45198</v>
      </c>
      <c r="P68" s="140"/>
      <c r="Q68" s="157"/>
      <c r="R68" s="138">
        <v>45959</v>
      </c>
      <c r="S68" s="139">
        <v>45228</v>
      </c>
      <c r="T68" s="140"/>
      <c r="U68" s="157"/>
      <c r="V68" s="158">
        <v>45990</v>
      </c>
      <c r="W68" s="159">
        <v>44955</v>
      </c>
      <c r="X68" s="160"/>
      <c r="Y68" s="157"/>
      <c r="Z68" s="138">
        <v>46020</v>
      </c>
      <c r="AA68" s="139">
        <v>45289</v>
      </c>
      <c r="AB68" s="140"/>
      <c r="AC68" s="157"/>
      <c r="AD68" s="138">
        <v>45687</v>
      </c>
      <c r="AE68" s="139">
        <v>44955</v>
      </c>
      <c r="AF68" s="140"/>
      <c r="AG68" s="132"/>
      <c r="AH68" s="138"/>
      <c r="AI68" s="139"/>
      <c r="AJ68" s="140"/>
      <c r="AK68" s="132"/>
      <c r="AL68" s="158">
        <v>45991</v>
      </c>
      <c r="AM68" s="172">
        <v>45014</v>
      </c>
      <c r="AN68" s="174"/>
      <c r="AO68" s="132"/>
      <c r="AP68" s="138">
        <v>45987</v>
      </c>
      <c r="AQ68" s="167">
        <v>45045</v>
      </c>
      <c r="AR68" s="169"/>
      <c r="AS68" s="132"/>
      <c r="AT68" s="138">
        <v>45982</v>
      </c>
      <c r="AU68" s="167">
        <v>45075</v>
      </c>
      <c r="AV68" s="169"/>
      <c r="AW68" s="132"/>
    </row>
    <row r="69" spans="1:49" s="130" customFormat="1" x14ac:dyDescent="0.3">
      <c r="A69" s="156"/>
      <c r="B69" s="138">
        <v>45838</v>
      </c>
      <c r="C69" s="139">
        <v>45107</v>
      </c>
      <c r="D69" s="140"/>
      <c r="E69" s="157"/>
      <c r="F69" s="138">
        <v>45868</v>
      </c>
      <c r="G69" s="139">
        <v>45137</v>
      </c>
      <c r="H69" s="140"/>
      <c r="I69" s="157"/>
      <c r="J69" s="144">
        <v>45899</v>
      </c>
      <c r="K69" s="145">
        <v>45168</v>
      </c>
      <c r="L69" s="146"/>
      <c r="M69" s="157"/>
      <c r="N69" s="138">
        <v>45930</v>
      </c>
      <c r="O69" s="139">
        <v>45199</v>
      </c>
      <c r="P69" s="140"/>
      <c r="Q69" s="157"/>
      <c r="R69" s="138">
        <v>45960</v>
      </c>
      <c r="S69" s="139">
        <v>45229</v>
      </c>
      <c r="T69" s="140"/>
      <c r="U69" s="157"/>
      <c r="V69" s="158">
        <v>45991</v>
      </c>
      <c r="W69" s="159">
        <v>44956</v>
      </c>
      <c r="X69" s="160"/>
      <c r="Y69" s="157"/>
      <c r="Z69" s="138">
        <v>46021</v>
      </c>
      <c r="AA69" s="139">
        <v>45290</v>
      </c>
      <c r="AB69" s="140"/>
      <c r="AC69" s="157"/>
      <c r="AD69" s="138">
        <v>45688</v>
      </c>
      <c r="AE69" s="139">
        <v>44956</v>
      </c>
      <c r="AF69" s="140"/>
      <c r="AG69" s="132"/>
      <c r="AH69" s="138"/>
      <c r="AI69" s="139"/>
      <c r="AJ69" s="140"/>
      <c r="AK69" s="132"/>
      <c r="AL69" s="138">
        <v>45684</v>
      </c>
      <c r="AM69" s="167">
        <v>45015</v>
      </c>
      <c r="AN69" s="169"/>
      <c r="AO69" s="132"/>
      <c r="AP69" s="138">
        <v>45988</v>
      </c>
      <c r="AQ69" s="139">
        <v>45046</v>
      </c>
      <c r="AR69" s="140"/>
      <c r="AS69" s="132"/>
      <c r="AT69" s="171">
        <v>45983</v>
      </c>
      <c r="AU69" s="172">
        <v>45076</v>
      </c>
      <c r="AV69" s="173"/>
      <c r="AW69" s="132"/>
    </row>
    <row r="70" spans="1:49" s="130" customFormat="1" x14ac:dyDescent="0.3">
      <c r="A70" s="156"/>
      <c r="B70" s="138"/>
      <c r="C70" s="139"/>
      <c r="D70" s="140"/>
      <c r="E70" s="157"/>
      <c r="F70" s="138">
        <v>45869</v>
      </c>
      <c r="G70" s="139">
        <v>45138</v>
      </c>
      <c r="H70" s="140"/>
      <c r="I70" s="157"/>
      <c r="J70" s="144">
        <v>45900</v>
      </c>
      <c r="K70" s="145">
        <v>45169</v>
      </c>
      <c r="L70" s="146"/>
      <c r="M70" s="157"/>
      <c r="N70" s="155"/>
      <c r="O70" s="140"/>
      <c r="P70" s="140"/>
      <c r="Q70" s="157"/>
      <c r="R70" s="138">
        <v>45961</v>
      </c>
      <c r="S70" s="139">
        <v>45230</v>
      </c>
      <c r="T70" s="140"/>
      <c r="U70" s="157"/>
      <c r="V70" s="155"/>
      <c r="W70" s="140"/>
      <c r="X70" s="140"/>
      <c r="Y70" s="157"/>
      <c r="Z70" s="138">
        <v>46022</v>
      </c>
      <c r="AA70" s="139">
        <v>45291</v>
      </c>
      <c r="AB70" s="140"/>
      <c r="AC70" s="157"/>
      <c r="AD70" s="171">
        <v>45892</v>
      </c>
      <c r="AE70" s="172">
        <v>44957</v>
      </c>
      <c r="AF70" s="174"/>
      <c r="AG70" s="132"/>
      <c r="AH70" s="138"/>
      <c r="AI70" s="139"/>
      <c r="AJ70" s="140"/>
      <c r="AK70" s="132"/>
      <c r="AL70" s="138">
        <v>45685</v>
      </c>
      <c r="AM70" s="139">
        <v>45016</v>
      </c>
      <c r="AN70" s="140"/>
      <c r="AO70" s="132"/>
      <c r="AP70" s="138"/>
      <c r="AQ70" s="139"/>
      <c r="AR70" s="140"/>
      <c r="AS70" s="132"/>
      <c r="AT70" s="171">
        <v>45984</v>
      </c>
      <c r="AU70" s="172">
        <v>45077</v>
      </c>
      <c r="AV70" s="174"/>
      <c r="AW70" s="132"/>
    </row>
    <row r="71" spans="1:49" s="130" customFormat="1" ht="15.6" x14ac:dyDescent="0.3">
      <c r="A71" s="156"/>
      <c r="B71" s="164" t="s">
        <v>39</v>
      </c>
      <c r="C71" s="164">
        <f>COUNTIF(D40:D70,B71)</f>
        <v>0</v>
      </c>
      <c r="D71" s="165"/>
      <c r="E71" s="164"/>
      <c r="F71" s="164" t="s">
        <v>39</v>
      </c>
      <c r="G71" s="164">
        <f>COUNTIF(H40:H70,F71)</f>
        <v>0</v>
      </c>
      <c r="H71" s="164"/>
      <c r="I71" s="164"/>
      <c r="J71" s="164" t="s">
        <v>39</v>
      </c>
      <c r="K71" s="164">
        <f>COUNTIF(L40:L70,J71)</f>
        <v>0</v>
      </c>
      <c r="L71" s="164"/>
      <c r="M71" s="164"/>
      <c r="N71" s="164" t="s">
        <v>39</v>
      </c>
      <c r="O71" s="164">
        <f>COUNTIF(P40:P70,N71)</f>
        <v>0</v>
      </c>
      <c r="P71" s="165"/>
      <c r="Q71" s="164"/>
      <c r="R71" s="164" t="s">
        <v>39</v>
      </c>
      <c r="S71" s="164">
        <f>COUNTIF(T40:T70,R71)</f>
        <v>0</v>
      </c>
      <c r="T71" s="165"/>
      <c r="U71" s="164"/>
      <c r="V71" s="164" t="s">
        <v>39</v>
      </c>
      <c r="W71" s="164">
        <f>COUNTIF(X40:X70,V71)</f>
        <v>0</v>
      </c>
      <c r="X71" s="165"/>
      <c r="Y71" s="164"/>
      <c r="Z71" s="164" t="s">
        <v>39</v>
      </c>
      <c r="AA71" s="164">
        <f>COUNTIF(AB40:AB70,Z71)</f>
        <v>0</v>
      </c>
      <c r="AB71" s="165"/>
      <c r="AC71" s="164"/>
      <c r="AD71" s="127" t="s">
        <v>39</v>
      </c>
      <c r="AE71" s="127">
        <f>COUNTIF(AF40:AF70,AD71)</f>
        <v>0</v>
      </c>
      <c r="AF71" s="127"/>
      <c r="AG71" s="127"/>
      <c r="AH71" s="127" t="s">
        <v>39</v>
      </c>
      <c r="AI71" s="127">
        <f>COUNTIF(AJ40:AJ70,AH71)</f>
        <v>0</v>
      </c>
      <c r="AJ71" s="127"/>
      <c r="AK71" s="127"/>
      <c r="AL71" s="127" t="s">
        <v>39</v>
      </c>
      <c r="AM71" s="127">
        <f>COUNTIF(AN40:AN70,AL71)</f>
        <v>0</v>
      </c>
      <c r="AN71" s="127"/>
      <c r="AO71" s="127"/>
      <c r="AP71" s="127" t="s">
        <v>39</v>
      </c>
      <c r="AQ71" s="127">
        <f>COUNTIF(AR40:AR70,AP71)</f>
        <v>0</v>
      </c>
      <c r="AR71" s="129"/>
      <c r="AS71" s="127"/>
      <c r="AT71" s="127" t="s">
        <v>39</v>
      </c>
      <c r="AU71" s="127">
        <v>0</v>
      </c>
      <c r="AV71" s="127"/>
      <c r="AW71" s="128"/>
    </row>
    <row r="72" spans="1:49" s="130" customFormat="1" x14ac:dyDescent="0.3"/>
    <row r="73" spans="1:49" s="130" customFormat="1" x14ac:dyDescent="0.3">
      <c r="B73" s="119" t="s">
        <v>56</v>
      </c>
      <c r="C73" s="119"/>
      <c r="D73" s="119"/>
      <c r="E73" s="119"/>
      <c r="F73" s="119">
        <f>C71+G71+K71+O71+S71+W71+AA71+AE71+AI71+AM71+AQ71+AU71</f>
        <v>0</v>
      </c>
      <c r="G73" s="167">
        <v>20</v>
      </c>
    </row>
    <row r="74" spans="1:49" s="130" customFormat="1" x14ac:dyDescent="0.3"/>
    <row r="75" spans="1:49" s="130" customFormat="1" x14ac:dyDescent="0.3"/>
    <row r="76" spans="1:49" s="130" customFormat="1" x14ac:dyDescent="0.3"/>
    <row r="77" spans="1:49" s="130" customFormat="1" x14ac:dyDescent="0.3"/>
    <row r="78" spans="1:49" s="130" customFormat="1" x14ac:dyDescent="0.3"/>
    <row r="79" spans="1:49" s="130" customFormat="1" x14ac:dyDescent="0.3"/>
    <row r="80" spans="1:49" s="130" customFormat="1" x14ac:dyDescent="0.3"/>
    <row r="81" s="130" customFormat="1" x14ac:dyDescent="0.3"/>
    <row r="82" s="130" customFormat="1" x14ac:dyDescent="0.3"/>
    <row r="83" s="130" customFormat="1" x14ac:dyDescent="0.3"/>
    <row r="84" s="130" customFormat="1" x14ac:dyDescent="0.3"/>
    <row r="85" s="130" customFormat="1" x14ac:dyDescent="0.3"/>
    <row r="86" s="130" customFormat="1" x14ac:dyDescent="0.3"/>
    <row r="87" s="130" customFormat="1" x14ac:dyDescent="0.3"/>
    <row r="88" s="130" customFormat="1" x14ac:dyDescent="0.3"/>
    <row r="89" s="130" customFormat="1" x14ac:dyDescent="0.3"/>
    <row r="90" s="130" customFormat="1" x14ac:dyDescent="0.3"/>
    <row r="91" s="130" customFormat="1" x14ac:dyDescent="0.3"/>
    <row r="92" s="130" customFormat="1" x14ac:dyDescent="0.3"/>
    <row r="93" s="130" customFormat="1" x14ac:dyDescent="0.3"/>
    <row r="94" s="130" customFormat="1" x14ac:dyDescent="0.3"/>
    <row r="95" s="130" customFormat="1" x14ac:dyDescent="0.3"/>
    <row r="96" s="130" customFormat="1" x14ac:dyDescent="0.3"/>
    <row r="97" s="130" customFormat="1" x14ac:dyDescent="0.3"/>
    <row r="98" s="130" customFormat="1" x14ac:dyDescent="0.3"/>
    <row r="99" s="130" customFormat="1" x14ac:dyDescent="0.3"/>
    <row r="100" s="130" customFormat="1" x14ac:dyDescent="0.3"/>
    <row r="101" s="130" customFormat="1" x14ac:dyDescent="0.3"/>
    <row r="102" s="130" customFormat="1" x14ac:dyDescent="0.3"/>
    <row r="103" s="130" customFormat="1" x14ac:dyDescent="0.3"/>
    <row r="104" s="130" customFormat="1" x14ac:dyDescent="0.3"/>
    <row r="105" s="130" customFormat="1" x14ac:dyDescent="0.3"/>
    <row r="106" s="130" customFormat="1" x14ac:dyDescent="0.3"/>
    <row r="107" s="130" customFormat="1" x14ac:dyDescent="0.3"/>
    <row r="108" s="130" customFormat="1" x14ac:dyDescent="0.3"/>
    <row r="109" s="130" customFormat="1" x14ac:dyDescent="0.3"/>
    <row r="110" s="130" customFormat="1" x14ac:dyDescent="0.3"/>
    <row r="111" s="130" customFormat="1" x14ac:dyDescent="0.3"/>
    <row r="112" s="130" customFormat="1" x14ac:dyDescent="0.3"/>
    <row r="113" s="130" customFormat="1" x14ac:dyDescent="0.3"/>
    <row r="114" s="130" customFormat="1" x14ac:dyDescent="0.3"/>
    <row r="115" s="130" customFormat="1" x14ac:dyDescent="0.3"/>
    <row r="116" s="130" customFormat="1" x14ac:dyDescent="0.3"/>
    <row r="117" s="130" customFormat="1" x14ac:dyDescent="0.3"/>
    <row r="118" s="130" customFormat="1" x14ac:dyDescent="0.3"/>
    <row r="119" s="130" customFormat="1" x14ac:dyDescent="0.3"/>
    <row r="120" s="130" customFormat="1" x14ac:dyDescent="0.3"/>
    <row r="121" s="130" customFormat="1" x14ac:dyDescent="0.3"/>
    <row r="122" s="130" customFormat="1" x14ac:dyDescent="0.3"/>
    <row r="123" s="130" customFormat="1" x14ac:dyDescent="0.3"/>
    <row r="124" s="130" customFormat="1" x14ac:dyDescent="0.3"/>
    <row r="125" s="130" customFormat="1" x14ac:dyDescent="0.3"/>
    <row r="126" s="130" customFormat="1" x14ac:dyDescent="0.3"/>
    <row r="127" s="130" customFormat="1" x14ac:dyDescent="0.3"/>
    <row r="128" s="130" customFormat="1" x14ac:dyDescent="0.3"/>
    <row r="129" s="130" customFormat="1" x14ac:dyDescent="0.3"/>
    <row r="130" s="130" customFormat="1" x14ac:dyDescent="0.3"/>
    <row r="131" s="130" customFormat="1" x14ac:dyDescent="0.3"/>
    <row r="132" s="130" customFormat="1" x14ac:dyDescent="0.3"/>
    <row r="133" s="130" customFormat="1" x14ac:dyDescent="0.3"/>
    <row r="134" s="130" customFormat="1" x14ac:dyDescent="0.3"/>
    <row r="135" s="130" customFormat="1" x14ac:dyDescent="0.3"/>
    <row r="136" s="130" customFormat="1" x14ac:dyDescent="0.3"/>
    <row r="137" s="130" customFormat="1" x14ac:dyDescent="0.3"/>
    <row r="138" s="130" customFormat="1" x14ac:dyDescent="0.3"/>
    <row r="139" s="130" customFormat="1" x14ac:dyDescent="0.3"/>
    <row r="140" s="130" customFormat="1" x14ac:dyDescent="0.3"/>
    <row r="141" s="130" customFormat="1" x14ac:dyDescent="0.3"/>
    <row r="142" s="130" customFormat="1" x14ac:dyDescent="0.3"/>
    <row r="143" s="130" customFormat="1" x14ac:dyDescent="0.3"/>
    <row r="144" s="130" customFormat="1" x14ac:dyDescent="0.3"/>
    <row r="145" s="130" customFormat="1" x14ac:dyDescent="0.3"/>
    <row r="146" s="130" customFormat="1" x14ac:dyDescent="0.3"/>
    <row r="147" s="130" customFormat="1" x14ac:dyDescent="0.3"/>
    <row r="148" s="130" customFormat="1" x14ac:dyDescent="0.3"/>
    <row r="149" s="130" customFormat="1" x14ac:dyDescent="0.3"/>
    <row r="150" s="130" customFormat="1" x14ac:dyDescent="0.3"/>
    <row r="151" s="130" customFormat="1" x14ac:dyDescent="0.3"/>
    <row r="152" s="130" customFormat="1" x14ac:dyDescent="0.3"/>
    <row r="153" s="130" customFormat="1" x14ac:dyDescent="0.3"/>
    <row r="154" s="130" customFormat="1" x14ac:dyDescent="0.3"/>
    <row r="155" s="130" customFormat="1" x14ac:dyDescent="0.3"/>
    <row r="156" s="130" customFormat="1" x14ac:dyDescent="0.3"/>
    <row r="157" s="130" customFormat="1" x14ac:dyDescent="0.3"/>
    <row r="158" s="130" customFormat="1" x14ac:dyDescent="0.3"/>
    <row r="159" s="130" customFormat="1" x14ac:dyDescent="0.3"/>
    <row r="160" s="130" customFormat="1" x14ac:dyDescent="0.3"/>
    <row r="161" s="130" customFormat="1" x14ac:dyDescent="0.3"/>
    <row r="162" s="130" customFormat="1" x14ac:dyDescent="0.3"/>
    <row r="163" s="130" customFormat="1" x14ac:dyDescent="0.3"/>
    <row r="164" s="130" customFormat="1" x14ac:dyDescent="0.3"/>
    <row r="165" s="130" customFormat="1" x14ac:dyDescent="0.3"/>
    <row r="166" s="130" customFormat="1" x14ac:dyDescent="0.3"/>
    <row r="167" s="130" customFormat="1" x14ac:dyDescent="0.3"/>
    <row r="168" s="130" customFormat="1" x14ac:dyDescent="0.3"/>
    <row r="169" s="130" customFormat="1" x14ac:dyDescent="0.3"/>
    <row r="170" s="130" customFormat="1" x14ac:dyDescent="0.3"/>
    <row r="171" s="130" customFormat="1" x14ac:dyDescent="0.3"/>
    <row r="172" s="130" customFormat="1" x14ac:dyDescent="0.3"/>
    <row r="173" s="130" customFormat="1" x14ac:dyDescent="0.3"/>
    <row r="174" s="130" customFormat="1" x14ac:dyDescent="0.3"/>
    <row r="175" s="130" customFormat="1" x14ac:dyDescent="0.3"/>
    <row r="176" s="130" customFormat="1" x14ac:dyDescent="0.3"/>
    <row r="177" s="130" customFormat="1" x14ac:dyDescent="0.3"/>
    <row r="178" s="130" customFormat="1" x14ac:dyDescent="0.3"/>
    <row r="179" s="130" customFormat="1" x14ac:dyDescent="0.3"/>
    <row r="180" s="130" customFormat="1" x14ac:dyDescent="0.3"/>
    <row r="181" s="130" customFormat="1" x14ac:dyDescent="0.3"/>
    <row r="182" s="130" customFormat="1" x14ac:dyDescent="0.3"/>
    <row r="183" s="130" customFormat="1" x14ac:dyDescent="0.3"/>
    <row r="184" s="130" customFormat="1" x14ac:dyDescent="0.3"/>
    <row r="185" s="130" customFormat="1" x14ac:dyDescent="0.3"/>
    <row r="186" s="130" customFormat="1" x14ac:dyDescent="0.3"/>
    <row r="187" s="130" customFormat="1" x14ac:dyDescent="0.3"/>
    <row r="188" s="130" customFormat="1" x14ac:dyDescent="0.3"/>
    <row r="189" s="130" customFormat="1" x14ac:dyDescent="0.3"/>
    <row r="190" s="130" customFormat="1" x14ac:dyDescent="0.3"/>
    <row r="191" s="130" customFormat="1" x14ac:dyDescent="0.3"/>
    <row r="192" s="130" customFormat="1" x14ac:dyDescent="0.3"/>
    <row r="193" s="130" customFormat="1" x14ac:dyDescent="0.3"/>
    <row r="194" s="130" customFormat="1" x14ac:dyDescent="0.3"/>
    <row r="195" s="130" customFormat="1" x14ac:dyDescent="0.3"/>
    <row r="196" s="130" customFormat="1" x14ac:dyDescent="0.3"/>
    <row r="197" s="130" customFormat="1" x14ac:dyDescent="0.3"/>
    <row r="198" s="130" customFormat="1" x14ac:dyDescent="0.3"/>
    <row r="199" s="130" customFormat="1" x14ac:dyDescent="0.3"/>
    <row r="200" s="130" customFormat="1" x14ac:dyDescent="0.3"/>
    <row r="201" s="130" customFormat="1" x14ac:dyDescent="0.3"/>
    <row r="202" s="130" customFormat="1" x14ac:dyDescent="0.3"/>
    <row r="203" s="130" customFormat="1" x14ac:dyDescent="0.3"/>
    <row r="204" s="130" customFormat="1" x14ac:dyDescent="0.3"/>
    <row r="205" s="130" customFormat="1" x14ac:dyDescent="0.3"/>
    <row r="206" s="130" customFormat="1" x14ac:dyDescent="0.3"/>
    <row r="207" s="130" customFormat="1" x14ac:dyDescent="0.3"/>
    <row r="208" s="130" customFormat="1" x14ac:dyDescent="0.3"/>
    <row r="209" s="130" customFormat="1" x14ac:dyDescent="0.3"/>
    <row r="210" s="130" customFormat="1" x14ac:dyDescent="0.3"/>
    <row r="211" s="130" customFormat="1" x14ac:dyDescent="0.3"/>
    <row r="212" s="130" customFormat="1" x14ac:dyDescent="0.3"/>
    <row r="213" s="130" customFormat="1" x14ac:dyDescent="0.3"/>
    <row r="214" s="130" customFormat="1" x14ac:dyDescent="0.3"/>
    <row r="215" s="130" customFormat="1" x14ac:dyDescent="0.3"/>
    <row r="216" s="130" customFormat="1" x14ac:dyDescent="0.3"/>
    <row r="217" s="130" customFormat="1" x14ac:dyDescent="0.3"/>
    <row r="218" s="130" customFormat="1" x14ac:dyDescent="0.3"/>
    <row r="219" s="130" customFormat="1" x14ac:dyDescent="0.3"/>
    <row r="220" s="130" customFormat="1" x14ac:dyDescent="0.3"/>
    <row r="221" s="130" customFormat="1" x14ac:dyDescent="0.3"/>
    <row r="222" s="130" customFormat="1" x14ac:dyDescent="0.3"/>
    <row r="223" s="130" customFormat="1" x14ac:dyDescent="0.3"/>
    <row r="224" s="130" customFormat="1" x14ac:dyDescent="0.3"/>
    <row r="225" s="130" customFormat="1" x14ac:dyDescent="0.3"/>
    <row r="226" s="130" customFormat="1" x14ac:dyDescent="0.3"/>
    <row r="227" s="130" customFormat="1" x14ac:dyDescent="0.3"/>
    <row r="228" s="130" customFormat="1" x14ac:dyDescent="0.3"/>
    <row r="229" s="130" customFormat="1" x14ac:dyDescent="0.3"/>
    <row r="230" s="130" customFormat="1" x14ac:dyDescent="0.3"/>
    <row r="231" s="130" customFormat="1" x14ac:dyDescent="0.3"/>
    <row r="232" s="130" customFormat="1" x14ac:dyDescent="0.3"/>
    <row r="233" s="130" customFormat="1" x14ac:dyDescent="0.3"/>
    <row r="234" s="130" customFormat="1" x14ac:dyDescent="0.3"/>
    <row r="235" s="130" customFormat="1" x14ac:dyDescent="0.3"/>
    <row r="236" s="130" customFormat="1" x14ac:dyDescent="0.3"/>
    <row r="237" s="130" customFormat="1" x14ac:dyDescent="0.3"/>
    <row r="238" s="130" customFormat="1" x14ac:dyDescent="0.3"/>
    <row r="239" s="130" customFormat="1" x14ac:dyDescent="0.3"/>
    <row r="240" s="130" customFormat="1" x14ac:dyDescent="0.3"/>
    <row r="241" s="130" customFormat="1" x14ac:dyDescent="0.3"/>
    <row r="242" s="130" customFormat="1" x14ac:dyDescent="0.3"/>
    <row r="243" s="130" customFormat="1" x14ac:dyDescent="0.3"/>
    <row r="244" s="130" customFormat="1" x14ac:dyDescent="0.3"/>
    <row r="245" s="130" customFormat="1" x14ac:dyDescent="0.3"/>
    <row r="246" s="130" customFormat="1" x14ac:dyDescent="0.3"/>
    <row r="247" s="130" customFormat="1" x14ac:dyDescent="0.3"/>
    <row r="248" s="130" customFormat="1" x14ac:dyDescent="0.3"/>
    <row r="249" s="130" customFormat="1" x14ac:dyDescent="0.3"/>
    <row r="250" s="130" customFormat="1" x14ac:dyDescent="0.3"/>
    <row r="251" s="130" customFormat="1" x14ac:dyDescent="0.3"/>
    <row r="252" s="130" customFormat="1" x14ac:dyDescent="0.3"/>
    <row r="253" s="130" customFormat="1" x14ac:dyDescent="0.3"/>
    <row r="254" s="130" customFormat="1" x14ac:dyDescent="0.3"/>
    <row r="255" s="130" customFormat="1" x14ac:dyDescent="0.3"/>
    <row r="256" s="130" customFormat="1" x14ac:dyDescent="0.3"/>
    <row r="257" s="130" customFormat="1" x14ac:dyDescent="0.3"/>
    <row r="258" s="130" customFormat="1" x14ac:dyDescent="0.3"/>
    <row r="259" s="130" customFormat="1" x14ac:dyDescent="0.3"/>
    <row r="260" s="130" customFormat="1" x14ac:dyDescent="0.3"/>
    <row r="261" s="130" customFormat="1" x14ac:dyDescent="0.3"/>
    <row r="262" s="130" customFormat="1" x14ac:dyDescent="0.3"/>
    <row r="263" s="130" customFormat="1" x14ac:dyDescent="0.3"/>
    <row r="264" s="130" customFormat="1" x14ac:dyDescent="0.3"/>
    <row r="265" s="130" customFormat="1" x14ac:dyDescent="0.3"/>
    <row r="266" s="130" customFormat="1" x14ac:dyDescent="0.3"/>
    <row r="267" s="130" customFormat="1" x14ac:dyDescent="0.3"/>
    <row r="268" s="130" customFormat="1" x14ac:dyDescent="0.3"/>
    <row r="269" s="130" customFormat="1" x14ac:dyDescent="0.3"/>
    <row r="270" s="130" customFormat="1" x14ac:dyDescent="0.3"/>
    <row r="271" s="130" customFormat="1" x14ac:dyDescent="0.3"/>
    <row r="272" s="130" customFormat="1" x14ac:dyDescent="0.3"/>
    <row r="273" s="130" customFormat="1" x14ac:dyDescent="0.3"/>
    <row r="274" s="130" customFormat="1" x14ac:dyDescent="0.3"/>
    <row r="275" s="130" customFormat="1" x14ac:dyDescent="0.3"/>
    <row r="276" s="130" customFormat="1" x14ac:dyDescent="0.3"/>
    <row r="277" s="130" customFormat="1" x14ac:dyDescent="0.3"/>
    <row r="278" s="130" customFormat="1" x14ac:dyDescent="0.3"/>
    <row r="279" s="130" customFormat="1" x14ac:dyDescent="0.3"/>
    <row r="280" s="130" customFormat="1" x14ac:dyDescent="0.3"/>
    <row r="281" s="130" customFormat="1" x14ac:dyDescent="0.3"/>
    <row r="282" s="130" customFormat="1" x14ac:dyDescent="0.3"/>
    <row r="283" s="130" customFormat="1" x14ac:dyDescent="0.3"/>
    <row r="284" s="130" customFormat="1" x14ac:dyDescent="0.3"/>
    <row r="285" s="130" customFormat="1" x14ac:dyDescent="0.3"/>
    <row r="286" s="130" customFormat="1" x14ac:dyDescent="0.3"/>
    <row r="287" s="130" customFormat="1" x14ac:dyDescent="0.3"/>
    <row r="288" s="130" customFormat="1" x14ac:dyDescent="0.3"/>
    <row r="289" s="130" customFormat="1" x14ac:dyDescent="0.3"/>
    <row r="290" s="130" customFormat="1" x14ac:dyDescent="0.3"/>
    <row r="291" s="130" customFormat="1" x14ac:dyDescent="0.3"/>
    <row r="292" s="130" customFormat="1" x14ac:dyDescent="0.3"/>
    <row r="293" s="130" customFormat="1" x14ac:dyDescent="0.3"/>
    <row r="294" s="130" customFormat="1" x14ac:dyDescent="0.3"/>
    <row r="295" s="130" customFormat="1" x14ac:dyDescent="0.3"/>
    <row r="296" s="130" customFormat="1" x14ac:dyDescent="0.3"/>
    <row r="297" s="130" customFormat="1" x14ac:dyDescent="0.3"/>
    <row r="298" s="130" customFormat="1" x14ac:dyDescent="0.3"/>
    <row r="299" s="130" customFormat="1" x14ac:dyDescent="0.3"/>
    <row r="300" s="130" customFormat="1" x14ac:dyDescent="0.3"/>
    <row r="301" s="130" customFormat="1" x14ac:dyDescent="0.3"/>
    <row r="302" s="130" customFormat="1" x14ac:dyDescent="0.3"/>
    <row r="303" s="130" customFormat="1" x14ac:dyDescent="0.3"/>
    <row r="304" s="130" customFormat="1" x14ac:dyDescent="0.3"/>
    <row r="305" s="130" customFormat="1" x14ac:dyDescent="0.3"/>
    <row r="306" s="130" customFormat="1" x14ac:dyDescent="0.3"/>
    <row r="307" s="130" customFormat="1" x14ac:dyDescent="0.3"/>
    <row r="308" s="130" customFormat="1" x14ac:dyDescent="0.3"/>
    <row r="309" s="130" customFormat="1" x14ac:dyDescent="0.3"/>
    <row r="310" s="130" customFormat="1" x14ac:dyDescent="0.3"/>
    <row r="311" s="130" customFormat="1" x14ac:dyDescent="0.3"/>
    <row r="312" s="130" customFormat="1" x14ac:dyDescent="0.3"/>
    <row r="313" s="130" customFormat="1" x14ac:dyDescent="0.3"/>
    <row r="314" s="130" customFormat="1" x14ac:dyDescent="0.3"/>
    <row r="315" s="130" customFormat="1" x14ac:dyDescent="0.3"/>
    <row r="316" s="130" customFormat="1" x14ac:dyDescent="0.3"/>
    <row r="317" s="130" customFormat="1" x14ac:dyDescent="0.3"/>
    <row r="318" s="130" customFormat="1" x14ac:dyDescent="0.3"/>
    <row r="319" s="130" customFormat="1" x14ac:dyDescent="0.3"/>
    <row r="320" s="130" customFormat="1" x14ac:dyDescent="0.3"/>
    <row r="321" s="130" customFormat="1" x14ac:dyDescent="0.3"/>
    <row r="322" s="130" customFormat="1" x14ac:dyDescent="0.3"/>
    <row r="323" s="130" customFormat="1" x14ac:dyDescent="0.3"/>
    <row r="324" s="130" customFormat="1" x14ac:dyDescent="0.3"/>
    <row r="325" s="130" customFormat="1" x14ac:dyDescent="0.3"/>
    <row r="326" s="130" customFormat="1" x14ac:dyDescent="0.3"/>
    <row r="327" s="130" customFormat="1" x14ac:dyDescent="0.3"/>
    <row r="328" s="130" customFormat="1" x14ac:dyDescent="0.3"/>
    <row r="329" s="130" customFormat="1" x14ac:dyDescent="0.3"/>
    <row r="330" s="130" customFormat="1" x14ac:dyDescent="0.3"/>
    <row r="331" s="130" customFormat="1" x14ac:dyDescent="0.3"/>
    <row r="332" s="130" customFormat="1" x14ac:dyDescent="0.3"/>
    <row r="333" s="130" customFormat="1" x14ac:dyDescent="0.3"/>
    <row r="334" s="130" customFormat="1" x14ac:dyDescent="0.3"/>
    <row r="335" s="130" customFormat="1" x14ac:dyDescent="0.3"/>
    <row r="336" s="130" customFormat="1" x14ac:dyDescent="0.3"/>
    <row r="337" s="130" customFormat="1" x14ac:dyDescent="0.3"/>
    <row r="338" s="130" customFormat="1" x14ac:dyDescent="0.3"/>
    <row r="339" s="130" customFormat="1" x14ac:dyDescent="0.3"/>
    <row r="340" s="130" customFormat="1" x14ac:dyDescent="0.3"/>
    <row r="341" s="130" customFormat="1" x14ac:dyDescent="0.3"/>
    <row r="342" s="130" customFormat="1" x14ac:dyDescent="0.3"/>
    <row r="343" s="130" customFormat="1" x14ac:dyDescent="0.3"/>
    <row r="344" s="130" customFormat="1" x14ac:dyDescent="0.3"/>
    <row r="345" s="130" customFormat="1" x14ac:dyDescent="0.3"/>
    <row r="346" s="130" customFormat="1" x14ac:dyDescent="0.3"/>
    <row r="347" s="130" customFormat="1" x14ac:dyDescent="0.3"/>
    <row r="348" s="130" customFormat="1" x14ac:dyDescent="0.3"/>
    <row r="349" s="130" customFormat="1" x14ac:dyDescent="0.3"/>
    <row r="350" s="130" customFormat="1" x14ac:dyDescent="0.3"/>
    <row r="351" s="130" customFormat="1" x14ac:dyDescent="0.3"/>
    <row r="352" s="130" customFormat="1" x14ac:dyDescent="0.3"/>
    <row r="353" s="130" customFormat="1" x14ac:dyDescent="0.3"/>
    <row r="354" s="130" customFormat="1" x14ac:dyDescent="0.3"/>
    <row r="355" s="130" customFormat="1" x14ac:dyDescent="0.3"/>
    <row r="356" s="130" customFormat="1" x14ac:dyDescent="0.3"/>
    <row r="357" s="130" customFormat="1" x14ac:dyDescent="0.3"/>
    <row r="358" s="130" customFormat="1" x14ac:dyDescent="0.3"/>
    <row r="359" s="130" customFormat="1" x14ac:dyDescent="0.3"/>
    <row r="360" s="130" customFormat="1" x14ac:dyDescent="0.3"/>
    <row r="361" s="130" customFormat="1" x14ac:dyDescent="0.3"/>
    <row r="362" s="130" customFormat="1" x14ac:dyDescent="0.3"/>
    <row r="363" s="130" customFormat="1" x14ac:dyDescent="0.3"/>
    <row r="364" s="130" customFormat="1" x14ac:dyDescent="0.3"/>
    <row r="365" s="130" customFormat="1" x14ac:dyDescent="0.3"/>
    <row r="366" s="130" customFormat="1" x14ac:dyDescent="0.3"/>
    <row r="367" s="130" customFormat="1" x14ac:dyDescent="0.3"/>
    <row r="368" s="130" customFormat="1" x14ac:dyDescent="0.3"/>
    <row r="369" s="130" customFormat="1" x14ac:dyDescent="0.3"/>
    <row r="370" s="130" customFormat="1" x14ac:dyDescent="0.3"/>
    <row r="371" s="130" customFormat="1" x14ac:dyDescent="0.3"/>
    <row r="372" s="130" customFormat="1" x14ac:dyDescent="0.3"/>
    <row r="373" s="130" customFormat="1" x14ac:dyDescent="0.3"/>
    <row r="374" s="130" customFormat="1" x14ac:dyDescent="0.3"/>
    <row r="375" s="130" customFormat="1" x14ac:dyDescent="0.3"/>
    <row r="376" s="130" customFormat="1" x14ac:dyDescent="0.3"/>
    <row r="377" s="130" customFormat="1" x14ac:dyDescent="0.3"/>
    <row r="378" s="130" customFormat="1" x14ac:dyDescent="0.3"/>
    <row r="379" s="130" customFormat="1" x14ac:dyDescent="0.3"/>
    <row r="380" s="130" customFormat="1" x14ac:dyDescent="0.3"/>
    <row r="381" s="130" customFormat="1" x14ac:dyDescent="0.3"/>
    <row r="382" s="130" customFormat="1" x14ac:dyDescent="0.3"/>
    <row r="383" s="130" customFormat="1" x14ac:dyDescent="0.3"/>
    <row r="384" s="130" customFormat="1" x14ac:dyDescent="0.3"/>
    <row r="385" s="130" customFormat="1" x14ac:dyDescent="0.3"/>
    <row r="386" s="130" customFormat="1" x14ac:dyDescent="0.3"/>
    <row r="387" s="130" customFormat="1" x14ac:dyDescent="0.3"/>
    <row r="388" s="130" customFormat="1" x14ac:dyDescent="0.3"/>
    <row r="389" s="130" customFormat="1" x14ac:dyDescent="0.3"/>
    <row r="390" s="130" customFormat="1" x14ac:dyDescent="0.3"/>
    <row r="391" s="130" customFormat="1" x14ac:dyDescent="0.3"/>
    <row r="392" s="130" customFormat="1" x14ac:dyDescent="0.3"/>
    <row r="393" s="130" customFormat="1" x14ac:dyDescent="0.3"/>
    <row r="394" s="130" customFormat="1" x14ac:dyDescent="0.3"/>
    <row r="395" s="130" customFormat="1" x14ac:dyDescent="0.3"/>
    <row r="396" s="130" customFormat="1" x14ac:dyDescent="0.3"/>
    <row r="397" s="130" customFormat="1" x14ac:dyDescent="0.3"/>
    <row r="398" s="130" customFormat="1" x14ac:dyDescent="0.3"/>
    <row r="399" s="130" customFormat="1" x14ac:dyDescent="0.3"/>
    <row r="400" s="130" customFormat="1" x14ac:dyDescent="0.3"/>
    <row r="401" s="130" customFormat="1" x14ac:dyDescent="0.3"/>
    <row r="402" s="130" customFormat="1" x14ac:dyDescent="0.3"/>
    <row r="403" s="130" customFormat="1" x14ac:dyDescent="0.3"/>
    <row r="404" s="130" customFormat="1" x14ac:dyDescent="0.3"/>
    <row r="405" s="130" customFormat="1" x14ac:dyDescent="0.3"/>
    <row r="406" s="130" customFormat="1" x14ac:dyDescent="0.3"/>
    <row r="407" s="130" customFormat="1" x14ac:dyDescent="0.3"/>
    <row r="408" s="130" customFormat="1" x14ac:dyDescent="0.3"/>
    <row r="409" s="130" customFormat="1" x14ac:dyDescent="0.3"/>
    <row r="410" s="130" customFormat="1" x14ac:dyDescent="0.3"/>
    <row r="411" s="130" customFormat="1" x14ac:dyDescent="0.3"/>
    <row r="412" s="130" customFormat="1" x14ac:dyDescent="0.3"/>
    <row r="413" s="130" customFormat="1" x14ac:dyDescent="0.3"/>
    <row r="414" s="130" customFormat="1" x14ac:dyDescent="0.3"/>
    <row r="415" s="130" customFormat="1" x14ac:dyDescent="0.3"/>
    <row r="416" s="130" customFormat="1" x14ac:dyDescent="0.3"/>
    <row r="417" s="130" customFormat="1" x14ac:dyDescent="0.3"/>
    <row r="418" s="130" customFormat="1" x14ac:dyDescent="0.3"/>
    <row r="419" s="130" customFormat="1" x14ac:dyDescent="0.3"/>
    <row r="420" s="130" customFormat="1" x14ac:dyDescent="0.3"/>
    <row r="421" s="130" customFormat="1" x14ac:dyDescent="0.3"/>
    <row r="422" s="130" customFormat="1" x14ac:dyDescent="0.3"/>
    <row r="423" s="130" customFormat="1" x14ac:dyDescent="0.3"/>
    <row r="424" s="130" customFormat="1" x14ac:dyDescent="0.3"/>
    <row r="425" s="130" customFormat="1" x14ac:dyDescent="0.3"/>
    <row r="426" s="130" customFormat="1" x14ac:dyDescent="0.3"/>
    <row r="427" s="130" customFormat="1" x14ac:dyDescent="0.3"/>
    <row r="428" s="130" customFormat="1" x14ac:dyDescent="0.3"/>
    <row r="429" s="130" customFormat="1" x14ac:dyDescent="0.3"/>
    <row r="430" s="130" customFormat="1" x14ac:dyDescent="0.3"/>
    <row r="431" s="130" customFormat="1" x14ac:dyDescent="0.3"/>
    <row r="432" s="130" customFormat="1" x14ac:dyDescent="0.3"/>
    <row r="433" s="130" customFormat="1" x14ac:dyDescent="0.3"/>
    <row r="434" s="130" customFormat="1" x14ac:dyDescent="0.3"/>
    <row r="435" s="130" customFormat="1" x14ac:dyDescent="0.3"/>
    <row r="436" s="130" customFormat="1" x14ac:dyDescent="0.3"/>
    <row r="437" s="130" customFormat="1" x14ac:dyDescent="0.3"/>
    <row r="438" s="130" customFormat="1" x14ac:dyDescent="0.3"/>
    <row r="439" s="130" customFormat="1" x14ac:dyDescent="0.3"/>
    <row r="440" s="130" customFormat="1" x14ac:dyDescent="0.3"/>
    <row r="441" s="130" customFormat="1" x14ac:dyDescent="0.3"/>
    <row r="442" s="130" customFormat="1" x14ac:dyDescent="0.3"/>
    <row r="443" s="130" customFormat="1" x14ac:dyDescent="0.3"/>
    <row r="444" s="130" customFormat="1" x14ac:dyDescent="0.3"/>
    <row r="445" s="130" customFormat="1" x14ac:dyDescent="0.3"/>
    <row r="446" s="130" customFormat="1" x14ac:dyDescent="0.3"/>
    <row r="447" s="130" customFormat="1" x14ac:dyDescent="0.3"/>
    <row r="448" s="130" customFormat="1" x14ac:dyDescent="0.3"/>
    <row r="449" s="130" customFormat="1" x14ac:dyDescent="0.3"/>
    <row r="450" s="130" customFormat="1" x14ac:dyDescent="0.3"/>
    <row r="451" s="130" customFormat="1" x14ac:dyDescent="0.3"/>
    <row r="452" s="130" customFormat="1" x14ac:dyDescent="0.3"/>
    <row r="453" s="130" customFormat="1" x14ac:dyDescent="0.3"/>
    <row r="454" s="130" customFormat="1" x14ac:dyDescent="0.3"/>
    <row r="455" s="130" customFormat="1" x14ac:dyDescent="0.3"/>
    <row r="456" s="130" customFormat="1" x14ac:dyDescent="0.3"/>
    <row r="457" s="130" customFormat="1" x14ac:dyDescent="0.3"/>
    <row r="458" s="130" customFormat="1" x14ac:dyDescent="0.3"/>
    <row r="459" s="130" customFormat="1" x14ac:dyDescent="0.3"/>
    <row r="460" s="130" customFormat="1" x14ac:dyDescent="0.3"/>
    <row r="461" s="130" customFormat="1" x14ac:dyDescent="0.3"/>
    <row r="462" s="130" customFormat="1" x14ac:dyDescent="0.3"/>
    <row r="463" s="130" customFormat="1" x14ac:dyDescent="0.3"/>
    <row r="464" s="130" customFormat="1" x14ac:dyDescent="0.3"/>
    <row r="465" s="130" customFormat="1" x14ac:dyDescent="0.3"/>
    <row r="466" s="130" customFormat="1" x14ac:dyDescent="0.3"/>
    <row r="467" s="130" customFormat="1" x14ac:dyDescent="0.3"/>
    <row r="468" s="130" customFormat="1" x14ac:dyDescent="0.3"/>
    <row r="469" s="130" customFormat="1" x14ac:dyDescent="0.3"/>
    <row r="470" s="130" customFormat="1" x14ac:dyDescent="0.3"/>
    <row r="471" s="130" customFormat="1" x14ac:dyDescent="0.3"/>
    <row r="472" s="130" customFormat="1" x14ac:dyDescent="0.3"/>
    <row r="473" s="130" customFormat="1" x14ac:dyDescent="0.3"/>
    <row r="474" s="130" customFormat="1" x14ac:dyDescent="0.3"/>
    <row r="475" s="130" customFormat="1" x14ac:dyDescent="0.3"/>
    <row r="476" s="130" customFormat="1" x14ac:dyDescent="0.3"/>
    <row r="477" s="130" customFormat="1" x14ac:dyDescent="0.3"/>
    <row r="478" s="130" customFormat="1" x14ac:dyDescent="0.3"/>
    <row r="479" s="130" customFormat="1" x14ac:dyDescent="0.3"/>
    <row r="480" s="130" customFormat="1" x14ac:dyDescent="0.3"/>
    <row r="481" s="130" customFormat="1" x14ac:dyDescent="0.3"/>
    <row r="482" s="130" customFormat="1" x14ac:dyDescent="0.3"/>
    <row r="483" s="130" customFormat="1" x14ac:dyDescent="0.3"/>
    <row r="484" s="130" customFormat="1" x14ac:dyDescent="0.3"/>
    <row r="485" s="130" customFormat="1" x14ac:dyDescent="0.3"/>
    <row r="486" s="130" customFormat="1" x14ac:dyDescent="0.3"/>
    <row r="487" s="130" customFormat="1" x14ac:dyDescent="0.3"/>
    <row r="488" s="130" customFormat="1" x14ac:dyDescent="0.3"/>
    <row r="489" s="130" customFormat="1" x14ac:dyDescent="0.3"/>
    <row r="490" s="130" customFormat="1" x14ac:dyDescent="0.3"/>
    <row r="491" s="130" customFormat="1" x14ac:dyDescent="0.3"/>
    <row r="492" s="130" customFormat="1" x14ac:dyDescent="0.3"/>
    <row r="493" s="130" customFormat="1" x14ac:dyDescent="0.3"/>
    <row r="494" s="130" customFormat="1" x14ac:dyDescent="0.3"/>
    <row r="495" s="130" customFormat="1" x14ac:dyDescent="0.3"/>
    <row r="496" s="130" customFormat="1" x14ac:dyDescent="0.3"/>
    <row r="497" s="130" customFormat="1" x14ac:dyDescent="0.3"/>
    <row r="498" s="130" customFormat="1" x14ac:dyDescent="0.3"/>
    <row r="499" s="130" customFormat="1" x14ac:dyDescent="0.3"/>
    <row r="500" s="130" customFormat="1" x14ac:dyDescent="0.3"/>
    <row r="501" s="130" customFormat="1" x14ac:dyDescent="0.3"/>
    <row r="502" s="130" customFormat="1" x14ac:dyDescent="0.3"/>
    <row r="503" s="130" customFormat="1" x14ac:dyDescent="0.3"/>
    <row r="504" s="130" customFormat="1" x14ac:dyDescent="0.3"/>
    <row r="505" s="130" customFormat="1" x14ac:dyDescent="0.3"/>
    <row r="506" s="130" customFormat="1" x14ac:dyDescent="0.3"/>
    <row r="507" s="130" customFormat="1" x14ac:dyDescent="0.3"/>
    <row r="508" s="130" customFormat="1" x14ac:dyDescent="0.3"/>
    <row r="509" s="130" customFormat="1" x14ac:dyDescent="0.3"/>
    <row r="510" s="130" customFormat="1" x14ac:dyDescent="0.3"/>
    <row r="511" s="130" customFormat="1" x14ac:dyDescent="0.3"/>
    <row r="512" s="130" customFormat="1" x14ac:dyDescent="0.3"/>
    <row r="513" s="130" customFormat="1" x14ac:dyDescent="0.3"/>
    <row r="514" s="130" customFormat="1" x14ac:dyDescent="0.3"/>
    <row r="515" s="130" customFormat="1" x14ac:dyDescent="0.3"/>
    <row r="516" s="130" customFormat="1" x14ac:dyDescent="0.3"/>
    <row r="517" s="130" customFormat="1" x14ac:dyDescent="0.3"/>
    <row r="518" s="130" customFormat="1" x14ac:dyDescent="0.3"/>
  </sheetData>
  <mergeCells count="24">
    <mergeCell ref="AD38:AF38"/>
    <mergeCell ref="AH38:AJ38"/>
    <mergeCell ref="AL38:AN38"/>
    <mergeCell ref="AP38:AR38"/>
    <mergeCell ref="AT38:AV38"/>
    <mergeCell ref="B38:D38"/>
    <mergeCell ref="F38:H38"/>
    <mergeCell ref="J38:L38"/>
    <mergeCell ref="N38:P38"/>
    <mergeCell ref="R38:T38"/>
    <mergeCell ref="V38:X38"/>
    <mergeCell ref="Z38:AB38"/>
    <mergeCell ref="Z1:AB1"/>
    <mergeCell ref="AD1:AF1"/>
    <mergeCell ref="AH1:AJ1"/>
    <mergeCell ref="AL1:AN1"/>
    <mergeCell ref="AP1:AR1"/>
    <mergeCell ref="AT1:AV1"/>
    <mergeCell ref="B1:D1"/>
    <mergeCell ref="F1:H1"/>
    <mergeCell ref="J1:L1"/>
    <mergeCell ref="N1:P1"/>
    <mergeCell ref="R1:T1"/>
    <mergeCell ref="V1:X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7B34-33B4-464E-B1FB-3EC3EA8888B3}">
  <dimension ref="A1:N33"/>
  <sheetViews>
    <sheetView workbookViewId="0">
      <selection activeCell="K35" sqref="K35"/>
    </sheetView>
  </sheetViews>
  <sheetFormatPr baseColWidth="10" defaultRowHeight="14.4" x14ac:dyDescent="0.3"/>
  <cols>
    <col min="1" max="1" width="10.88671875" style="32" bestFit="1" customWidth="1"/>
    <col min="2" max="2" width="9" style="32" customWidth="1"/>
    <col min="3" max="3" width="9" customWidth="1"/>
    <col min="4" max="5" width="9.44140625" style="31" bestFit="1" customWidth="1"/>
    <col min="6" max="6" width="7.5546875" style="8" bestFit="1" customWidth="1"/>
    <col min="7" max="8" width="8.5546875" style="8" bestFit="1" customWidth="1"/>
    <col min="9" max="9" width="5" bestFit="1" customWidth="1"/>
    <col min="10" max="10" width="7" customWidth="1"/>
    <col min="11" max="11" width="7.109375" customWidth="1"/>
    <col min="12" max="12" width="12.5546875" bestFit="1" customWidth="1"/>
    <col min="13" max="13" width="7" bestFit="1" customWidth="1"/>
    <col min="14" max="14" width="7.88671875" bestFit="1" customWidth="1"/>
  </cols>
  <sheetData>
    <row r="1" spans="1:14" x14ac:dyDescent="0.3">
      <c r="A1" s="47">
        <v>2023</v>
      </c>
      <c r="B1" s="36" t="s">
        <v>29</v>
      </c>
      <c r="C1" s="37" t="s">
        <v>2</v>
      </c>
      <c r="D1" s="38" t="s">
        <v>16</v>
      </c>
      <c r="E1" s="38" t="s">
        <v>11</v>
      </c>
      <c r="F1" s="55" t="s">
        <v>35</v>
      </c>
      <c r="G1" s="55" t="s">
        <v>34</v>
      </c>
      <c r="H1" s="55" t="s">
        <v>36</v>
      </c>
      <c r="I1" s="38" t="s">
        <v>37</v>
      </c>
      <c r="J1" s="51"/>
      <c r="K1">
        <v>2023</v>
      </c>
      <c r="L1" t="s">
        <v>32</v>
      </c>
      <c r="M1" s="31" t="e">
        <f>D16+E16</f>
        <v>#REF!</v>
      </c>
      <c r="N1" t="s">
        <v>33</v>
      </c>
    </row>
    <row r="2" spans="1:14" x14ac:dyDescent="0.3">
      <c r="A2" s="32" t="s">
        <v>17</v>
      </c>
      <c r="B2" s="32" t="e">
        <f>'2025'!#REF!</f>
        <v>#REF!</v>
      </c>
      <c r="C2" t="e">
        <f>'2025'!#REF!</f>
        <v>#REF!</v>
      </c>
      <c r="D2" s="31" t="e">
        <f>'2025'!#REF!</f>
        <v>#REF!</v>
      </c>
      <c r="E2" s="31" t="e">
        <f>'2025'!#REF!</f>
        <v>#REF!</v>
      </c>
    </row>
    <row r="3" spans="1:14" x14ac:dyDescent="0.3">
      <c r="A3" s="32" t="s">
        <v>18</v>
      </c>
      <c r="B3" s="32" t="e">
        <f>'2025'!#REF!</f>
        <v>#REF!</v>
      </c>
      <c r="C3" t="e">
        <f>'2025'!#REF!</f>
        <v>#REF!</v>
      </c>
      <c r="D3" s="31" t="e">
        <f>'2025'!#REF!</f>
        <v>#REF!</v>
      </c>
      <c r="E3" s="31" t="e">
        <f>'2025'!#REF!</f>
        <v>#REF!</v>
      </c>
      <c r="F3" s="8">
        <v>49</v>
      </c>
      <c r="G3" s="8">
        <v>700.09</v>
      </c>
      <c r="H3" s="8">
        <v>534.86</v>
      </c>
      <c r="I3" s="8">
        <v>0.66900000000000004</v>
      </c>
    </row>
    <row r="4" spans="1:14" x14ac:dyDescent="0.3">
      <c r="A4" s="32" t="s">
        <v>19</v>
      </c>
      <c r="B4" s="32" t="e">
        <f>'2025'!#REF!</f>
        <v>#REF!</v>
      </c>
      <c r="C4" t="e">
        <f>'2025'!#REF!</f>
        <v>#REF!</v>
      </c>
      <c r="D4" s="39">
        <f>ULYS!C4</f>
        <v>93.99</v>
      </c>
      <c r="E4" s="31" t="e">
        <f>'2025'!#REF!</f>
        <v>#REF!</v>
      </c>
      <c r="F4" s="8">
        <v>151.66999999999999</v>
      </c>
      <c r="G4" s="8">
        <v>2167</v>
      </c>
      <c r="H4" s="8">
        <v>1807.3</v>
      </c>
      <c r="I4" s="8">
        <v>2.7589999999999999</v>
      </c>
    </row>
    <row r="5" spans="1:14" x14ac:dyDescent="0.3">
      <c r="A5" s="32" t="s">
        <v>20</v>
      </c>
      <c r="B5" s="32" t="e">
        <f>'2025'!#REF!</f>
        <v>#REF!</v>
      </c>
      <c r="C5" t="e">
        <f>'2025'!#REF!</f>
        <v>#REF!</v>
      </c>
      <c r="D5" s="39">
        <f>ULYS!C5</f>
        <v>95.7</v>
      </c>
      <c r="E5" s="31" t="e">
        <f>'2025'!#REF!</f>
        <v>#REF!</v>
      </c>
      <c r="F5" s="8">
        <v>151.66999999999999</v>
      </c>
      <c r="G5" s="8">
        <v>2167</v>
      </c>
      <c r="H5" s="8">
        <v>1475.31</v>
      </c>
      <c r="I5" s="8">
        <v>4.8360000000000003</v>
      </c>
    </row>
    <row r="6" spans="1:14" x14ac:dyDescent="0.3">
      <c r="A6" s="32" t="s">
        <v>21</v>
      </c>
      <c r="B6" s="32" t="e">
        <f>'2025'!#REF!</f>
        <v>#REF!</v>
      </c>
      <c r="C6" s="32" t="e">
        <f>'2025'!#REF!</f>
        <v>#REF!</v>
      </c>
      <c r="D6" s="40">
        <f>ULYS!C6</f>
        <v>97.4</v>
      </c>
      <c r="E6" s="35" t="e">
        <f>'2025'!#REF!</f>
        <v>#REF!</v>
      </c>
      <c r="F6" s="8">
        <v>151.66999999999999</v>
      </c>
      <c r="G6" s="8">
        <v>2167</v>
      </c>
      <c r="H6" s="8">
        <v>2050.25</v>
      </c>
      <c r="I6" s="8">
        <v>6.9189999999999996</v>
      </c>
    </row>
    <row r="7" spans="1:14" x14ac:dyDescent="0.3">
      <c r="A7" s="32" t="s">
        <v>22</v>
      </c>
      <c r="B7" s="32" t="e">
        <f>'2025'!#REF!</f>
        <v>#REF!</v>
      </c>
      <c r="C7" s="32" t="e">
        <f>'2025'!#REF!</f>
        <v>#REF!</v>
      </c>
      <c r="D7" s="40">
        <f>ULYS!C7</f>
        <v>90.08</v>
      </c>
      <c r="E7" s="35" t="e">
        <f>'2025'!#REF!</f>
        <v>#REF!</v>
      </c>
      <c r="F7" s="8">
        <v>151.66999999999999</v>
      </c>
      <c r="G7" s="8">
        <v>2167</v>
      </c>
      <c r="H7" s="8">
        <v>1799.71</v>
      </c>
      <c r="I7" s="8">
        <v>2.0830000000000002</v>
      </c>
    </row>
    <row r="8" spans="1:14" x14ac:dyDescent="0.3">
      <c r="A8" s="32" t="s">
        <v>23</v>
      </c>
      <c r="B8" s="32" t="e">
        <f>'2025'!#REF!</f>
        <v>#REF!</v>
      </c>
      <c r="C8" s="32" t="e">
        <f>'2025'!#REF!</f>
        <v>#REF!</v>
      </c>
      <c r="D8" s="40">
        <f>ULYS!C8</f>
        <v>83.6</v>
      </c>
      <c r="E8" s="35" t="e">
        <f>'2025'!#REF!</f>
        <v>#REF!</v>
      </c>
      <c r="F8" s="8">
        <v>151.66999999999999</v>
      </c>
      <c r="G8" s="8">
        <v>2167</v>
      </c>
      <c r="H8" s="8">
        <v>1475.85</v>
      </c>
      <c r="I8" s="8">
        <v>4.1660000000000004</v>
      </c>
    </row>
    <row r="9" spans="1:14" x14ac:dyDescent="0.3">
      <c r="A9" s="32" t="s">
        <v>24</v>
      </c>
      <c r="B9" s="32" t="e">
        <f>'2025'!#REF!</f>
        <v>#REF!</v>
      </c>
      <c r="C9" s="32" t="e">
        <f>'2025'!#REF!</f>
        <v>#REF!</v>
      </c>
      <c r="D9" s="40">
        <f>ULYS!C9</f>
        <v>62.82</v>
      </c>
      <c r="E9" s="35" t="e">
        <f>'2025'!#REF!</f>
        <v>#REF!</v>
      </c>
      <c r="F9" s="8">
        <v>133</v>
      </c>
      <c r="G9" s="8">
        <v>3143.77</v>
      </c>
      <c r="H9" s="8">
        <v>2818.37</v>
      </c>
      <c r="I9" s="8">
        <v>5.9027000000000003</v>
      </c>
    </row>
    <row r="10" spans="1:14" x14ac:dyDescent="0.3">
      <c r="A10" s="56" t="s">
        <v>25</v>
      </c>
      <c r="B10" s="56" t="e">
        <f>'2025'!#REF!</f>
        <v>#REF!</v>
      </c>
      <c r="C10" s="56" t="e">
        <f>'2025'!#REF!</f>
        <v>#REF!</v>
      </c>
      <c r="D10" s="57">
        <f>ULYS!C10</f>
        <v>95.8</v>
      </c>
      <c r="E10" s="57" t="e">
        <f>'2025'!#REF!</f>
        <v>#REF!</v>
      </c>
      <c r="F10" s="58">
        <v>140</v>
      </c>
      <c r="G10" s="58">
        <v>2153.8000000000002</v>
      </c>
      <c r="H10" s="58">
        <v>1758.4</v>
      </c>
      <c r="I10" s="58">
        <v>2.25</v>
      </c>
    </row>
    <row r="11" spans="1:14" x14ac:dyDescent="0.3">
      <c r="A11" s="32" t="s">
        <v>26</v>
      </c>
      <c r="B11" s="32" t="e">
        <f>'2025'!#REF!</f>
        <v>#REF!</v>
      </c>
      <c r="C11" s="32" t="e">
        <f>'2025'!#REF!</f>
        <v>#REF!</v>
      </c>
      <c r="D11" s="35">
        <v>109.7</v>
      </c>
      <c r="E11" s="35" t="e">
        <f>'2025'!#REF!</f>
        <v>#REF!</v>
      </c>
      <c r="F11" s="8">
        <v>151.66999999999999</v>
      </c>
      <c r="G11" s="8">
        <v>2333.33</v>
      </c>
      <c r="H11" s="8">
        <v>1906.46</v>
      </c>
      <c r="I11">
        <v>4.75</v>
      </c>
    </row>
    <row r="12" spans="1:14" x14ac:dyDescent="0.3">
      <c r="A12" s="32" t="s">
        <v>27</v>
      </c>
      <c r="B12" s="32" t="e">
        <f>'2025'!#REF!</f>
        <v>#REF!</v>
      </c>
      <c r="C12" s="32" t="e">
        <f>'2025'!#REF!</f>
        <v>#REF!</v>
      </c>
      <c r="D12" s="35">
        <v>95.8</v>
      </c>
      <c r="E12" s="35" t="e">
        <f>'2025'!#REF!</f>
        <v>#REF!</v>
      </c>
      <c r="F12" s="8">
        <v>151.66999999999999</v>
      </c>
      <c r="G12" s="8">
        <v>2333.33</v>
      </c>
      <c r="H12" s="8">
        <v>1910.09</v>
      </c>
      <c r="I12">
        <v>7.25</v>
      </c>
    </row>
    <row r="13" spans="1:14" x14ac:dyDescent="0.3">
      <c r="A13" s="32" t="s">
        <v>28</v>
      </c>
      <c r="B13" s="32" t="e">
        <f>'2025'!#REF!</f>
        <v>#REF!</v>
      </c>
      <c r="C13" s="32" t="e">
        <f>'2025'!#REF!</f>
        <v>#REF!</v>
      </c>
      <c r="D13" s="35">
        <v>62.82</v>
      </c>
      <c r="E13" s="35" t="e">
        <f>'2025'!#REF!</f>
        <v>#REF!</v>
      </c>
      <c r="F13" s="8">
        <v>151.66999999999999</v>
      </c>
      <c r="G13" s="8">
        <v>2333.33</v>
      </c>
      <c r="H13" s="8" t="s">
        <v>40</v>
      </c>
      <c r="I13">
        <v>9.75</v>
      </c>
    </row>
    <row r="14" spans="1:14" x14ac:dyDescent="0.3">
      <c r="A14" s="45" t="s">
        <v>10</v>
      </c>
      <c r="B14" s="45" t="e">
        <f t="shared" ref="B14:H14" si="0">SUM(B2:B13)</f>
        <v>#REF!</v>
      </c>
      <c r="C14" s="45" t="e">
        <f t="shared" si="0"/>
        <v>#REF!</v>
      </c>
      <c r="D14" s="46" t="e">
        <f t="shared" si="0"/>
        <v>#REF!</v>
      </c>
      <c r="E14" s="46" t="e">
        <f t="shared" si="0"/>
        <v>#REF!</v>
      </c>
      <c r="F14" s="59">
        <f t="shared" si="0"/>
        <v>1535.3600000000001</v>
      </c>
      <c r="G14" s="59">
        <f t="shared" si="0"/>
        <v>23832.65</v>
      </c>
      <c r="H14" s="59">
        <f t="shared" si="0"/>
        <v>17536.599999999999</v>
      </c>
      <c r="I14" s="59"/>
    </row>
    <row r="15" spans="1:14" x14ac:dyDescent="0.3">
      <c r="A15" s="61" t="s">
        <v>31</v>
      </c>
      <c r="B15" s="61" t="s">
        <v>41</v>
      </c>
      <c r="C15" s="61" t="e">
        <f>C14/11</f>
        <v>#REF!</v>
      </c>
      <c r="D15" s="62" t="e">
        <f>D14/11</f>
        <v>#REF!</v>
      </c>
      <c r="E15" s="62" t="e">
        <f>E14/11</f>
        <v>#REF!</v>
      </c>
      <c r="F15" s="63"/>
      <c r="G15" s="63"/>
      <c r="H15" s="63"/>
      <c r="I15" s="63"/>
    </row>
    <row r="16" spans="1:14" x14ac:dyDescent="0.3">
      <c r="A16" s="32" t="s">
        <v>31</v>
      </c>
      <c r="B16" s="32" t="s">
        <v>33</v>
      </c>
      <c r="C16" t="e">
        <f>C14/222</f>
        <v>#REF!</v>
      </c>
      <c r="D16" s="31" t="e">
        <f>D14/B14</f>
        <v>#REF!</v>
      </c>
      <c r="E16" s="31" t="e">
        <f>E14/B14</f>
        <v>#REF!</v>
      </c>
    </row>
    <row r="18" spans="1:9" x14ac:dyDescent="0.3">
      <c r="A18" s="47">
        <v>2024</v>
      </c>
      <c r="B18" s="36" t="s">
        <v>29</v>
      </c>
      <c r="C18" s="37" t="s">
        <v>2</v>
      </c>
      <c r="D18" s="38" t="s">
        <v>16</v>
      </c>
      <c r="E18" s="38" t="s">
        <v>11</v>
      </c>
      <c r="F18" s="55" t="s">
        <v>35</v>
      </c>
      <c r="G18" s="55" t="s">
        <v>34</v>
      </c>
      <c r="H18" s="55" t="s">
        <v>36</v>
      </c>
      <c r="I18" s="38" t="s">
        <v>37</v>
      </c>
    </row>
    <row r="19" spans="1:9" x14ac:dyDescent="0.3">
      <c r="A19" s="32" t="s">
        <v>17</v>
      </c>
      <c r="B19" s="32" t="e">
        <f>'2025'!#REF!</f>
        <v>#REF!</v>
      </c>
      <c r="C19" s="32" t="e">
        <f>'2025'!#REF!</f>
        <v>#REF!</v>
      </c>
      <c r="D19" s="35"/>
      <c r="E19" s="35" t="e">
        <f>'2025'!#REF!</f>
        <v>#REF!</v>
      </c>
    </row>
    <row r="20" spans="1:9" x14ac:dyDescent="0.3">
      <c r="A20" s="32" t="s">
        <v>18</v>
      </c>
      <c r="B20" s="32" t="e">
        <f>'2025'!#REF!</f>
        <v>#REF!</v>
      </c>
      <c r="C20" s="32" t="e">
        <f>'2025'!#REF!</f>
        <v>#REF!</v>
      </c>
      <c r="D20" s="35"/>
      <c r="E20" s="35" t="e">
        <f>'2025'!#REF!</f>
        <v>#REF!</v>
      </c>
    </row>
    <row r="21" spans="1:9" x14ac:dyDescent="0.3">
      <c r="A21" s="32" t="s">
        <v>19</v>
      </c>
      <c r="B21" s="32" t="e">
        <f>'2025'!#REF!</f>
        <v>#REF!</v>
      </c>
      <c r="C21" s="32" t="e">
        <f>'2025'!#REF!</f>
        <v>#REF!</v>
      </c>
      <c r="D21" s="35"/>
      <c r="E21" s="35" t="e">
        <f>'2025'!#REF!</f>
        <v>#REF!</v>
      </c>
    </row>
    <row r="22" spans="1:9" x14ac:dyDescent="0.3">
      <c r="A22" s="32" t="s">
        <v>20</v>
      </c>
      <c r="B22" s="32" t="e">
        <f>'2025'!#REF!</f>
        <v>#REF!</v>
      </c>
      <c r="C22" s="32" t="e">
        <f>'2025'!#REF!</f>
        <v>#REF!</v>
      </c>
      <c r="D22" s="35"/>
      <c r="E22" s="35" t="e">
        <f>'2025'!#REF!</f>
        <v>#REF!</v>
      </c>
    </row>
    <row r="23" spans="1:9" x14ac:dyDescent="0.3">
      <c r="A23" s="32" t="s">
        <v>21</v>
      </c>
      <c r="B23" s="32" t="e">
        <f>'2025'!#REF!</f>
        <v>#REF!</v>
      </c>
      <c r="C23" s="32" t="e">
        <f>'2025'!#REF!</f>
        <v>#REF!</v>
      </c>
      <c r="D23" s="35"/>
      <c r="E23" s="35" t="e">
        <f>'2025'!#REF!</f>
        <v>#REF!</v>
      </c>
    </row>
    <row r="24" spans="1:9" x14ac:dyDescent="0.3">
      <c r="A24" s="32" t="s">
        <v>22</v>
      </c>
      <c r="B24" s="32" t="e">
        <f>'2025'!#REF!</f>
        <v>#REF!</v>
      </c>
      <c r="C24" s="32" t="e">
        <f>'2025'!#REF!</f>
        <v>#REF!</v>
      </c>
      <c r="D24" s="35"/>
      <c r="E24" s="35" t="e">
        <f>'2025'!#REF!</f>
        <v>#REF!</v>
      </c>
    </row>
    <row r="25" spans="1:9" x14ac:dyDescent="0.3">
      <c r="A25" s="32" t="s">
        <v>23</v>
      </c>
      <c r="B25" s="32" t="e">
        <f>'2025'!#REF!</f>
        <v>#REF!</v>
      </c>
      <c r="C25" s="32" t="e">
        <f>'2025'!#REF!</f>
        <v>#REF!</v>
      </c>
      <c r="D25" s="35"/>
      <c r="E25" s="35" t="e">
        <f>'2025'!#REF!</f>
        <v>#REF!</v>
      </c>
    </row>
    <row r="26" spans="1:9" x14ac:dyDescent="0.3">
      <c r="A26" s="32" t="s">
        <v>24</v>
      </c>
      <c r="B26" s="32" t="e">
        <f>'2025'!#REF!</f>
        <v>#REF!</v>
      </c>
      <c r="C26" s="32" t="e">
        <f>'2025'!#REF!</f>
        <v>#REF!</v>
      </c>
      <c r="D26" s="35"/>
      <c r="E26" s="35" t="e">
        <f>'2025'!#REF!</f>
        <v>#REF!</v>
      </c>
    </row>
    <row r="27" spans="1:9" x14ac:dyDescent="0.3">
      <c r="A27" s="32" t="s">
        <v>25</v>
      </c>
      <c r="B27" s="32" t="e">
        <f>'2025'!#REF!</f>
        <v>#REF!</v>
      </c>
      <c r="C27" s="32" t="e">
        <f>'2025'!#REF!</f>
        <v>#REF!</v>
      </c>
      <c r="D27" s="35"/>
      <c r="E27" s="35" t="e">
        <f>'2025'!#REF!</f>
        <v>#REF!</v>
      </c>
    </row>
    <row r="28" spans="1:9" x14ac:dyDescent="0.3">
      <c r="A28" s="32" t="s">
        <v>26</v>
      </c>
      <c r="B28" s="32" t="e">
        <f>'2025'!#REF!</f>
        <v>#REF!</v>
      </c>
      <c r="C28" s="32" t="e">
        <f>'2025'!#REF!</f>
        <v>#REF!</v>
      </c>
      <c r="D28" s="35"/>
      <c r="E28" s="35" t="e">
        <f>'2025'!#REF!</f>
        <v>#REF!</v>
      </c>
    </row>
    <row r="29" spans="1:9" x14ac:dyDescent="0.3">
      <c r="A29" s="32" t="s">
        <v>27</v>
      </c>
      <c r="B29" s="32" t="e">
        <f>'2025'!#REF!</f>
        <v>#REF!</v>
      </c>
      <c r="C29" s="32" t="e">
        <f>'2025'!#REF!</f>
        <v>#REF!</v>
      </c>
      <c r="D29" s="35"/>
      <c r="E29" s="35" t="e">
        <f>'2025'!#REF!</f>
        <v>#REF!</v>
      </c>
    </row>
    <row r="30" spans="1:9" x14ac:dyDescent="0.3">
      <c r="A30" s="32" t="s">
        <v>28</v>
      </c>
      <c r="B30" s="32" t="e">
        <f>'2025'!#REF!</f>
        <v>#REF!</v>
      </c>
      <c r="C30" s="32" t="e">
        <f>'2025'!#REF!</f>
        <v>#REF!</v>
      </c>
      <c r="D30" s="35"/>
      <c r="E30" s="35" t="e">
        <f>'2025'!#REF!</f>
        <v>#REF!</v>
      </c>
    </row>
    <row r="31" spans="1:9" x14ac:dyDescent="0.3">
      <c r="A31" s="45" t="s">
        <v>10</v>
      </c>
      <c r="B31" s="45" t="e">
        <f>SUM(B19:B30)</f>
        <v>#REF!</v>
      </c>
      <c r="C31" s="45" t="e">
        <f t="shared" ref="C31:E31" si="1">SUM(C19:C30)</f>
        <v>#REF!</v>
      </c>
      <c r="D31" s="46">
        <f t="shared" si="1"/>
        <v>0</v>
      </c>
      <c r="E31" s="46" t="e">
        <f t="shared" si="1"/>
        <v>#REF!</v>
      </c>
      <c r="F31" s="59"/>
      <c r="G31" s="59"/>
      <c r="H31" s="59"/>
      <c r="I31" s="59"/>
    </row>
    <row r="32" spans="1:9" x14ac:dyDescent="0.3">
      <c r="A32" s="61" t="s">
        <v>31</v>
      </c>
      <c r="B32" s="61" t="s">
        <v>42</v>
      </c>
      <c r="C32" s="61" t="e">
        <f>C31/12</f>
        <v>#REF!</v>
      </c>
      <c r="D32" s="62">
        <f>D31/12</f>
        <v>0</v>
      </c>
      <c r="E32" s="62" t="e">
        <f>E31/12</f>
        <v>#REF!</v>
      </c>
      <c r="F32" s="63"/>
      <c r="G32" s="63"/>
      <c r="H32" s="63"/>
      <c r="I32" s="63"/>
    </row>
    <row r="33" spans="1:5" x14ac:dyDescent="0.3">
      <c r="A33" s="32" t="s">
        <v>31</v>
      </c>
      <c r="C33" t="e">
        <f>C31/B31</f>
        <v>#REF!</v>
      </c>
      <c r="D33" s="31" t="e">
        <f>D31/B31</f>
        <v>#REF!</v>
      </c>
      <c r="E33" s="31" t="e">
        <f>E31/B31</f>
        <v>#REF!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F838-7FAB-4F4F-9768-93E9D26E007B}">
  <dimension ref="A1:J15"/>
  <sheetViews>
    <sheetView workbookViewId="0">
      <selection activeCell="K14" sqref="K14"/>
    </sheetView>
  </sheetViews>
  <sheetFormatPr baseColWidth="10" defaultColWidth="11.33203125" defaultRowHeight="14.4" x14ac:dyDescent="0.3"/>
  <cols>
    <col min="1" max="1" width="3.6640625" bestFit="1" customWidth="1"/>
    <col min="3" max="3" width="11.33203125" style="31"/>
    <col min="4" max="4" width="2.5546875" style="31" customWidth="1"/>
  </cols>
  <sheetData>
    <row r="1" spans="1:10" x14ac:dyDescent="0.3">
      <c r="A1" s="113" t="s">
        <v>30</v>
      </c>
      <c r="B1" s="112">
        <v>2023</v>
      </c>
      <c r="C1" s="112"/>
      <c r="D1" s="103"/>
      <c r="E1" s="112">
        <v>2024</v>
      </c>
      <c r="F1" s="112"/>
      <c r="G1" s="11"/>
      <c r="H1" s="11"/>
      <c r="I1" s="11"/>
      <c r="J1" s="11"/>
    </row>
    <row r="2" spans="1:10" x14ac:dyDescent="0.3">
      <c r="A2" s="113"/>
      <c r="B2" s="30" t="s">
        <v>17</v>
      </c>
      <c r="E2" s="30" t="s">
        <v>17</v>
      </c>
      <c r="F2" s="31"/>
      <c r="G2" s="52"/>
      <c r="H2" s="8"/>
      <c r="I2" s="8"/>
      <c r="J2" s="8"/>
    </row>
    <row r="3" spans="1:10" x14ac:dyDescent="0.3">
      <c r="A3" s="113"/>
      <c r="B3" s="30" t="s">
        <v>18</v>
      </c>
      <c r="E3" s="30" t="s">
        <v>18</v>
      </c>
      <c r="F3" s="31"/>
      <c r="G3" s="52"/>
    </row>
    <row r="4" spans="1:10" x14ac:dyDescent="0.3">
      <c r="A4" s="113"/>
      <c r="B4" s="30" t="s">
        <v>19</v>
      </c>
      <c r="C4" s="31">
        <v>93.99</v>
      </c>
      <c r="E4" s="30" t="s">
        <v>19</v>
      </c>
      <c r="F4" s="31"/>
    </row>
    <row r="5" spans="1:10" x14ac:dyDescent="0.3">
      <c r="A5" s="113"/>
      <c r="B5" s="30" t="s">
        <v>20</v>
      </c>
      <c r="C5" s="31">
        <v>95.7</v>
      </c>
      <c r="E5" s="30" t="s">
        <v>20</v>
      </c>
      <c r="F5" s="31"/>
    </row>
    <row r="6" spans="1:10" x14ac:dyDescent="0.3">
      <c r="A6" s="113"/>
      <c r="B6" s="30" t="s">
        <v>21</v>
      </c>
      <c r="C6" s="31">
        <v>97.4</v>
      </c>
      <c r="E6" s="30" t="s">
        <v>21</v>
      </c>
      <c r="F6" s="31"/>
    </row>
    <row r="7" spans="1:10" x14ac:dyDescent="0.3">
      <c r="A7" s="113"/>
      <c r="B7" s="30" t="s">
        <v>22</v>
      </c>
      <c r="C7" s="31">
        <v>90.08</v>
      </c>
      <c r="E7" s="30" t="s">
        <v>22</v>
      </c>
      <c r="F7" s="31"/>
    </row>
    <row r="8" spans="1:10" x14ac:dyDescent="0.3">
      <c r="A8" s="113"/>
      <c r="B8" s="30" t="s">
        <v>23</v>
      </c>
      <c r="C8" s="31">
        <v>83.6</v>
      </c>
      <c r="E8" s="30" t="s">
        <v>23</v>
      </c>
      <c r="F8" s="31"/>
    </row>
    <row r="9" spans="1:10" x14ac:dyDescent="0.3">
      <c r="A9" s="113"/>
      <c r="B9" s="30" t="s">
        <v>24</v>
      </c>
      <c r="C9" s="31">
        <v>62.82</v>
      </c>
      <c r="E9" s="30" t="s">
        <v>24</v>
      </c>
      <c r="F9" s="31"/>
    </row>
    <row r="10" spans="1:10" x14ac:dyDescent="0.3">
      <c r="A10" s="113"/>
      <c r="B10" s="30" t="s">
        <v>25</v>
      </c>
      <c r="C10" s="31">
        <v>95.8</v>
      </c>
      <c r="E10" s="30" t="s">
        <v>25</v>
      </c>
      <c r="F10" s="31"/>
    </row>
    <row r="11" spans="1:10" x14ac:dyDescent="0.3">
      <c r="A11" s="113"/>
      <c r="B11" s="30" t="s">
        <v>26</v>
      </c>
      <c r="C11" s="31">
        <v>109.7</v>
      </c>
      <c r="E11" s="30" t="s">
        <v>26</v>
      </c>
      <c r="F11" s="31"/>
    </row>
    <row r="12" spans="1:10" x14ac:dyDescent="0.3">
      <c r="A12" s="113"/>
      <c r="B12" s="30" t="s">
        <v>27</v>
      </c>
      <c r="C12" s="31">
        <v>105.3</v>
      </c>
      <c r="E12" s="30" t="s">
        <v>27</v>
      </c>
      <c r="F12" s="31"/>
    </row>
    <row r="13" spans="1:10" x14ac:dyDescent="0.3">
      <c r="A13" s="113"/>
      <c r="B13" s="30" t="s">
        <v>28</v>
      </c>
      <c r="C13" s="31">
        <v>91.7</v>
      </c>
      <c r="E13" s="30" t="s">
        <v>28</v>
      </c>
      <c r="F13" s="31"/>
    </row>
    <row r="14" spans="1:10" x14ac:dyDescent="0.3">
      <c r="A14" s="113"/>
      <c r="B14" s="30"/>
      <c r="F14" s="31"/>
    </row>
    <row r="15" spans="1:10" x14ac:dyDescent="0.3">
      <c r="A15" s="113"/>
      <c r="B15" s="104" t="s">
        <v>10</v>
      </c>
      <c r="C15" s="105">
        <f>SUM(C2:C13)</f>
        <v>926.09</v>
      </c>
      <c r="E15" s="104" t="s">
        <v>10</v>
      </c>
      <c r="F15" s="105">
        <f>SUM(F2:F13)</f>
        <v>0</v>
      </c>
      <c r="G15" s="81"/>
    </row>
  </sheetData>
  <mergeCells count="3">
    <mergeCell ref="B1:C1"/>
    <mergeCell ref="E1:F1"/>
    <mergeCell ref="A1:A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C737-CD88-478F-987B-778ED72E7976}">
  <dimension ref="A1:F42"/>
  <sheetViews>
    <sheetView workbookViewId="0">
      <selection activeCell="B4" sqref="B4:C4"/>
    </sheetView>
  </sheetViews>
  <sheetFormatPr baseColWidth="10" defaultRowHeight="14.4" x14ac:dyDescent="0.3"/>
  <cols>
    <col min="1" max="1" width="12.33203125" bestFit="1" customWidth="1"/>
    <col min="2" max="2" width="3" bestFit="1" customWidth="1"/>
    <col min="3" max="3" width="3.6640625" bestFit="1" customWidth="1"/>
    <col min="5" max="5" width="22.44140625" bestFit="1" customWidth="1"/>
    <col min="6" max="6" width="8.88671875" bestFit="1" customWidth="1"/>
  </cols>
  <sheetData>
    <row r="1" spans="1:6" x14ac:dyDescent="0.3">
      <c r="A1" s="1" t="s">
        <v>0</v>
      </c>
      <c r="B1" s="1">
        <v>90</v>
      </c>
      <c r="C1" s="1" t="s">
        <v>2</v>
      </c>
      <c r="E1" t="s">
        <v>3</v>
      </c>
      <c r="F1" s="32" t="s">
        <v>4</v>
      </c>
    </row>
    <row r="2" spans="1:6" x14ac:dyDescent="0.3">
      <c r="A2" s="2" t="s">
        <v>1</v>
      </c>
      <c r="B2" s="2"/>
      <c r="C2" s="2"/>
      <c r="E2" t="s">
        <v>6</v>
      </c>
      <c r="F2" s="32" t="s">
        <v>7</v>
      </c>
    </row>
    <row r="3" spans="1:6" x14ac:dyDescent="0.3">
      <c r="A3" s="3" t="s">
        <v>9</v>
      </c>
      <c r="B3" s="3"/>
      <c r="C3" s="3"/>
      <c r="E3" t="s">
        <v>5</v>
      </c>
      <c r="F3" s="32" t="s">
        <v>8</v>
      </c>
    </row>
    <row r="4" spans="1:6" x14ac:dyDescent="0.3">
      <c r="A4" s="66" t="s">
        <v>1</v>
      </c>
      <c r="E4" t="s">
        <v>14</v>
      </c>
      <c r="F4" s="32" t="s">
        <v>15</v>
      </c>
    </row>
    <row r="9" spans="1:6" x14ac:dyDescent="0.3">
      <c r="A9" s="5"/>
    </row>
    <row r="10" spans="1:6" x14ac:dyDescent="0.3">
      <c r="A10" s="6"/>
    </row>
    <row r="11" spans="1:6" x14ac:dyDescent="0.3">
      <c r="A11" s="7"/>
    </row>
    <row r="12" spans="1:6" x14ac:dyDescent="0.3">
      <c r="A12" s="5"/>
    </row>
    <row r="13" spans="1:6" x14ac:dyDescent="0.3">
      <c r="A13" s="6"/>
    </row>
    <row r="14" spans="1:6" x14ac:dyDescent="0.3">
      <c r="A14" s="7"/>
    </row>
    <row r="15" spans="1:6" x14ac:dyDescent="0.3">
      <c r="A15" s="5"/>
    </row>
    <row r="16" spans="1:6" x14ac:dyDescent="0.3">
      <c r="A16" s="6"/>
    </row>
    <row r="17" spans="1:1" x14ac:dyDescent="0.3">
      <c r="A17" s="7"/>
    </row>
    <row r="18" spans="1:1" x14ac:dyDescent="0.3">
      <c r="A18" s="5"/>
    </row>
    <row r="19" spans="1:1" x14ac:dyDescent="0.3">
      <c r="A19" s="6"/>
    </row>
    <row r="20" spans="1:1" x14ac:dyDescent="0.3">
      <c r="A20" s="7"/>
    </row>
    <row r="21" spans="1:1" x14ac:dyDescent="0.3">
      <c r="A21" s="5"/>
    </row>
    <row r="22" spans="1:1" x14ac:dyDescent="0.3">
      <c r="A22" s="6"/>
    </row>
    <row r="23" spans="1:1" x14ac:dyDescent="0.3">
      <c r="A23" s="7"/>
    </row>
    <row r="24" spans="1:1" x14ac:dyDescent="0.3">
      <c r="A24" s="5"/>
    </row>
    <row r="25" spans="1:1" x14ac:dyDescent="0.3">
      <c r="A25" s="6"/>
    </row>
    <row r="26" spans="1:1" x14ac:dyDescent="0.3">
      <c r="A26" s="7"/>
    </row>
    <row r="27" spans="1:1" x14ac:dyDescent="0.3">
      <c r="A27" s="5"/>
    </row>
    <row r="28" spans="1:1" x14ac:dyDescent="0.3">
      <c r="A28" s="6"/>
    </row>
    <row r="29" spans="1:1" x14ac:dyDescent="0.3">
      <c r="A29" s="7"/>
    </row>
    <row r="30" spans="1:1" x14ac:dyDescent="0.3">
      <c r="A30" s="6"/>
    </row>
    <row r="31" spans="1:1" x14ac:dyDescent="0.3">
      <c r="A31" s="5"/>
    </row>
    <row r="32" spans="1:1" x14ac:dyDescent="0.3">
      <c r="A32" s="6"/>
    </row>
    <row r="33" spans="1:1" x14ac:dyDescent="0.3">
      <c r="A33" s="7"/>
    </row>
    <row r="34" spans="1:1" x14ac:dyDescent="0.3">
      <c r="A34" s="5"/>
    </row>
    <row r="35" spans="1:1" x14ac:dyDescent="0.3">
      <c r="A35" s="6"/>
    </row>
    <row r="36" spans="1:1" x14ac:dyDescent="0.3">
      <c r="A36" s="7"/>
    </row>
    <row r="37" spans="1:1" x14ac:dyDescent="0.3">
      <c r="A37" s="5"/>
    </row>
    <row r="38" spans="1:1" x14ac:dyDescent="0.3">
      <c r="A38" s="6"/>
    </row>
    <row r="39" spans="1:1" x14ac:dyDescent="0.3">
      <c r="A39" s="7"/>
    </row>
    <row r="40" spans="1:1" x14ac:dyDescent="0.3">
      <c r="A40" s="5"/>
    </row>
    <row r="41" spans="1:1" x14ac:dyDescent="0.3">
      <c r="A41" s="6"/>
    </row>
    <row r="42" spans="1:1" x14ac:dyDescent="0.3">
      <c r="A42" s="7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2023</vt:lpstr>
      <vt:lpstr>2024</vt:lpstr>
      <vt:lpstr>2025</vt:lpstr>
      <vt:lpstr>CP</vt:lpstr>
      <vt:lpstr>RESUM</vt:lpstr>
      <vt:lpstr>ULYS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CARION</dc:creator>
  <cp:lastModifiedBy>Emilie CARION</cp:lastModifiedBy>
  <dcterms:created xsi:type="dcterms:W3CDTF">2023-10-06T11:56:23Z</dcterms:created>
  <dcterms:modified xsi:type="dcterms:W3CDTF">2025-01-31T14:38:30Z</dcterms:modified>
</cp:coreProperties>
</file>